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P:\SSA\ssa\1_Constats de rentrée\1er degré\Rentrée 2025\Constat pour site\"/>
    </mc:Choice>
  </mc:AlternateContent>
  <xr:revisionPtr revIDLastSave="0" documentId="13_ncr:1_{8940E087-734E-4F54-9D70-4A9CAC403767}" xr6:coauthVersionLast="47" xr6:coauthVersionMax="47" xr10:uidLastSave="{00000000-0000-0000-0000-000000000000}"/>
  <bookViews>
    <workbookView xWindow="28680" yWindow="-120" windowWidth="29040" windowHeight="15720" tabRatio="841" firstSheet="1" activeTab="1" xr2:uid="{00000000-000D-0000-FFFF-FFFF00000000}"/>
  </bookViews>
  <sheets>
    <sheet name="3.1 EFFECTIFS ETABLISSEMENT (2" sheetId="27" state="hidden" r:id="rId1"/>
    <sheet name="PAGE DE GARDE ET SOMMAIRE" sheetId="17" r:id="rId2"/>
    <sheet name="1.1 EFFECTIFS 1ER DEGRE" sheetId="26" r:id="rId3"/>
    <sheet name="1.2 EFF. PAR CYCLE ET CLASSE" sheetId="3" r:id="rId4"/>
    <sheet name="2,1 Données Travaillées" sheetId="37" state="hidden" r:id="rId5"/>
    <sheet name="2.1 EVOL. EFF. DEPUIS 2015" sheetId="16" r:id="rId6"/>
    <sheet name="2,2 Données Travaillées" sheetId="38" state="hidden" r:id="rId7"/>
    <sheet name="2.2 EVOL. CLASS. DEPUIS 2015" sheetId="18" r:id="rId8"/>
    <sheet name="3.1 EFFECTIFS PAR CIRCONSCRIPTI" sheetId="33" r:id="rId9"/>
    <sheet name="3.2 EFFECTIFS PAR COMMUNE" sheetId="35" r:id="rId10"/>
    <sheet name="3.3 CATOGRAPHIE EVO PAR COMMUNE" sheetId="36" r:id="rId11"/>
    <sheet name="3.4 EFFECTIFS ETS PUBLICS" sheetId="29" r:id="rId12"/>
    <sheet name="3.5 EFFECTIFS ETS PRIVES" sheetId="31" r:id="rId13"/>
    <sheet name="4. CHAMP ET GLOSSAIRE" sheetId="24" r:id="rId14"/>
  </sheets>
  <definedNames>
    <definedName name="_xlnm._FilterDatabase" localSheetId="0" hidden="1">'3.1 EFFECTIFS ETABLISSEMENT (2'!$A$3:$W$183</definedName>
    <definedName name="_xlnm._FilterDatabase" localSheetId="11" hidden="1">'3.4 EFFECTIFS ETS PUBLICS'!$A$4:$Y$186</definedName>
    <definedName name="_xlnm._FilterDatabase" localSheetId="12" hidden="1">'3.5 EFFECTIFS ETS PRIVES'!$A$4:$Y$14</definedName>
    <definedName name="_xlnm.Print_Titles" localSheetId="0">'3.1 EFFECTIFS ETABLISSEMENT (2'!$A:$G,'3.1 EFFECTIFS ETABLISSEMENT (2'!$1:$3</definedName>
    <definedName name="_xlnm.Print_Titles" localSheetId="11">'3.4 EFFECTIFS ETS PUBLICS'!$1:$4</definedName>
    <definedName name="_xlnm.Print_Area" localSheetId="5">'2.1 EVOL. EFF. DEPUIS 2015'!$A$1:$L$27</definedName>
    <definedName name="_xlnm.Print_Area" localSheetId="7">'2.2 EVOL. CLASS. DEPUIS 2015'!$A$1:$L$31</definedName>
    <definedName name="_xlnm.Print_Area" localSheetId="0">'3.1 EFFECTIFS ETABLISSEMENT (2'!$A$1:$W$177</definedName>
    <definedName name="_xlnm.Print_Area" localSheetId="8">'3.1 EFFECTIFS PAR CIRCONSCRIPTI'!$A$1:$T$31</definedName>
    <definedName name="_xlnm.Print_Area" localSheetId="9">'3.2 EFFECTIFS PAR COMMUNE'!$A$1:$T$29</definedName>
    <definedName name="_xlnm.Print_Area" localSheetId="10">'3.3 CATOGRAPHIE EVO PAR COMMUNE'!$A$1:$R$82</definedName>
    <definedName name="_xlnm.Print_Area" localSheetId="12">'3.5 EFFECTIFS ETS PRIVES'!$A$1:$Y$18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8" i="18" l="1"/>
  <c r="L6" i="38" s="1"/>
  <c r="L7" i="18"/>
  <c r="L5" i="38" s="1"/>
  <c r="L6" i="18"/>
  <c r="L5" i="18"/>
  <c r="L3" i="38" s="1"/>
  <c r="L4" i="18"/>
  <c r="L2" i="38" s="1"/>
  <c r="B6" i="38"/>
  <c r="C6" i="38"/>
  <c r="D6" i="38"/>
  <c r="E6" i="38"/>
  <c r="F6" i="38"/>
  <c r="G6" i="38"/>
  <c r="H6" i="38"/>
  <c r="I6" i="38"/>
  <c r="J6" i="38"/>
  <c r="K6" i="38"/>
  <c r="B2" i="38"/>
  <c r="B3" i="38"/>
  <c r="B4" i="38"/>
  <c r="B5" i="38"/>
  <c r="D2" i="38"/>
  <c r="E2" i="38"/>
  <c r="F2" i="38"/>
  <c r="G2" i="38"/>
  <c r="H2" i="38"/>
  <c r="I2" i="38"/>
  <c r="J2" i="38"/>
  <c r="K2" i="38"/>
  <c r="D3" i="38"/>
  <c r="E3" i="38"/>
  <c r="F3" i="38"/>
  <c r="G3" i="38"/>
  <c r="H3" i="38"/>
  <c r="I3" i="38"/>
  <c r="J3" i="38"/>
  <c r="K3" i="38"/>
  <c r="D4" i="38"/>
  <c r="E4" i="38"/>
  <c r="F4" i="38"/>
  <c r="G4" i="38"/>
  <c r="H4" i="38"/>
  <c r="I4" i="38"/>
  <c r="J4" i="38"/>
  <c r="K4" i="38"/>
  <c r="L4" i="38"/>
  <c r="D5" i="38"/>
  <c r="E5" i="38"/>
  <c r="F5" i="38"/>
  <c r="G5" i="38"/>
  <c r="H5" i="38"/>
  <c r="I5" i="38"/>
  <c r="J5" i="38"/>
  <c r="K5" i="38"/>
  <c r="C3" i="38"/>
  <c r="C4" i="38"/>
  <c r="C5" i="38"/>
  <c r="C2" i="38"/>
  <c r="L6" i="37"/>
  <c r="K6" i="37"/>
  <c r="J6" i="37"/>
  <c r="I6" i="37"/>
  <c r="H6" i="37"/>
  <c r="G6" i="37"/>
  <c r="F6" i="37"/>
  <c r="E6" i="37"/>
  <c r="D6" i="37"/>
  <c r="C6" i="37"/>
  <c r="B6" i="37"/>
  <c r="L5" i="37"/>
  <c r="K5" i="37"/>
  <c r="J5" i="37"/>
  <c r="I5" i="37"/>
  <c r="H5" i="37"/>
  <c r="G5" i="37"/>
  <c r="F5" i="37"/>
  <c r="E5" i="37"/>
  <c r="D5" i="37"/>
  <c r="C5" i="37"/>
  <c r="B5" i="37"/>
  <c r="L4" i="37"/>
  <c r="K4" i="37"/>
  <c r="J4" i="37"/>
  <c r="I4" i="37"/>
  <c r="H4" i="37"/>
  <c r="G4" i="37"/>
  <c r="F4" i="37"/>
  <c r="E4" i="37"/>
  <c r="D4" i="37"/>
  <c r="C4" i="37"/>
  <c r="B4" i="37"/>
  <c r="L3" i="37"/>
  <c r="K3" i="37"/>
  <c r="J3" i="37"/>
  <c r="I3" i="37"/>
  <c r="H3" i="37"/>
  <c r="G3" i="37"/>
  <c r="F3" i="37"/>
  <c r="E3" i="37"/>
  <c r="D3" i="37"/>
  <c r="C3" i="37"/>
  <c r="B3" i="37"/>
  <c r="L2" i="37"/>
  <c r="K2" i="37"/>
  <c r="J2" i="37"/>
  <c r="I2" i="37"/>
  <c r="H2" i="37"/>
  <c r="G2" i="37"/>
  <c r="F2" i="37"/>
  <c r="E2" i="37"/>
  <c r="D2" i="37"/>
  <c r="C2" i="37"/>
  <c r="B2" i="37"/>
  <c r="L8" i="16" l="1"/>
  <c r="K4" i="18" l="1"/>
  <c r="K8" i="18" s="1"/>
  <c r="K8" i="16" l="1"/>
  <c r="R183" i="27"/>
  <c r="W183" i="27" s="1"/>
  <c r="L183" i="27"/>
  <c r="R182" i="27"/>
  <c r="W182" i="27" s="1"/>
  <c r="L182" i="27"/>
  <c r="R181" i="27"/>
  <c r="L181" i="27"/>
  <c r="R180" i="27"/>
  <c r="L180" i="27"/>
  <c r="R179" i="27"/>
  <c r="L179" i="27"/>
  <c r="W179" i="27" s="1"/>
  <c r="R178" i="27"/>
  <c r="L178" i="27"/>
  <c r="W178" i="27"/>
  <c r="R177" i="27"/>
  <c r="L177" i="27"/>
  <c r="R176" i="27"/>
  <c r="T176" i="27" s="1"/>
  <c r="L176" i="27"/>
  <c r="R175" i="27"/>
  <c r="W175" i="27" s="1"/>
  <c r="L175" i="27"/>
  <c r="R174" i="27"/>
  <c r="L174" i="27"/>
  <c r="W174" i="27" s="1"/>
  <c r="R173" i="27"/>
  <c r="T173" i="27" s="1"/>
  <c r="L173" i="27"/>
  <c r="R172" i="27"/>
  <c r="L172" i="27"/>
  <c r="W172" i="27" s="1"/>
  <c r="R171" i="27"/>
  <c r="L171" i="27"/>
  <c r="W171" i="27"/>
  <c r="R170" i="27"/>
  <c r="L170" i="27"/>
  <c r="W170" i="27"/>
  <c r="R169" i="27"/>
  <c r="L169" i="27"/>
  <c r="R168" i="27"/>
  <c r="L168" i="27"/>
  <c r="R167" i="27"/>
  <c r="L167" i="27"/>
  <c r="T167" i="27" s="1"/>
  <c r="R166" i="27"/>
  <c r="L166" i="27"/>
  <c r="W166" i="27" s="1"/>
  <c r="R165" i="27"/>
  <c r="L165" i="27"/>
  <c r="R164" i="27"/>
  <c r="L164" i="27"/>
  <c r="R163" i="27"/>
  <c r="L163" i="27"/>
  <c r="W163" i="27" s="1"/>
  <c r="R162" i="27"/>
  <c r="L162" i="27"/>
  <c r="W162" i="27" s="1"/>
  <c r="R161" i="27"/>
  <c r="T161" i="27" s="1"/>
  <c r="L161" i="27"/>
  <c r="R160" i="27"/>
  <c r="L160" i="27"/>
  <c r="R159" i="27"/>
  <c r="W159" i="27" s="1"/>
  <c r="L159" i="27"/>
  <c r="R158" i="27"/>
  <c r="W158" i="27" s="1"/>
  <c r="L158" i="27"/>
  <c r="R157" i="27"/>
  <c r="L157" i="27"/>
  <c r="R156" i="27"/>
  <c r="L156" i="27"/>
  <c r="R155" i="27"/>
  <c r="L155" i="27"/>
  <c r="W155" i="27" s="1"/>
  <c r="R154" i="27"/>
  <c r="L154" i="27"/>
  <c r="W154" i="27" s="1"/>
  <c r="R153" i="27"/>
  <c r="L153" i="27"/>
  <c r="R152" i="27"/>
  <c r="T152" i="27" s="1"/>
  <c r="L152" i="27"/>
  <c r="R151" i="27"/>
  <c r="W151" i="27" s="1"/>
  <c r="L151" i="27"/>
  <c r="R150" i="27"/>
  <c r="T150" i="27" s="1"/>
  <c r="L150" i="27"/>
  <c r="W150" i="27" s="1"/>
  <c r="R149" i="27"/>
  <c r="L149" i="27"/>
  <c r="R148" i="27"/>
  <c r="L148" i="27"/>
  <c r="W148" i="27" s="1"/>
  <c r="R147" i="27"/>
  <c r="L147" i="27"/>
  <c r="W147" i="27"/>
  <c r="R146" i="27"/>
  <c r="L146" i="27"/>
  <c r="W146" i="27"/>
  <c r="R145" i="27"/>
  <c r="T145" i="27" s="1"/>
  <c r="L145" i="27"/>
  <c r="R144" i="27"/>
  <c r="T144" i="27" s="1"/>
  <c r="L144" i="27"/>
  <c r="R143" i="27"/>
  <c r="L143" i="27"/>
  <c r="T143" i="27" s="1"/>
  <c r="R142" i="27"/>
  <c r="L142" i="27"/>
  <c r="W142" i="27" s="1"/>
  <c r="R141" i="27"/>
  <c r="L141" i="27"/>
  <c r="R140" i="27"/>
  <c r="L140" i="27"/>
  <c r="R139" i="27"/>
  <c r="L139" i="27"/>
  <c r="W139" i="27" s="1"/>
  <c r="R138" i="27"/>
  <c r="W138" i="27" s="1"/>
  <c r="L138" i="27"/>
  <c r="R137" i="27"/>
  <c r="L137" i="27"/>
  <c r="R136" i="27"/>
  <c r="L136" i="27"/>
  <c r="R135" i="27"/>
  <c r="W135" i="27" s="1"/>
  <c r="L135" i="27"/>
  <c r="R134" i="27"/>
  <c r="W134" i="27" s="1"/>
  <c r="L134" i="27"/>
  <c r="R133" i="27"/>
  <c r="L133" i="27"/>
  <c r="R132" i="27"/>
  <c r="L132" i="27"/>
  <c r="R131" i="27"/>
  <c r="L131" i="27"/>
  <c r="W131" i="27" s="1"/>
  <c r="R130" i="27"/>
  <c r="W130" i="27" s="1"/>
  <c r="L130" i="27"/>
  <c r="R129" i="27"/>
  <c r="L129" i="27"/>
  <c r="R128" i="27"/>
  <c r="L128" i="27"/>
  <c r="R127" i="27"/>
  <c r="L127" i="27"/>
  <c r="T127" i="27" s="1"/>
  <c r="R126" i="27"/>
  <c r="L126" i="27"/>
  <c r="W126" i="27" s="1"/>
  <c r="R125" i="27"/>
  <c r="L125" i="27"/>
  <c r="R124" i="27"/>
  <c r="L124" i="27"/>
  <c r="R123" i="27"/>
  <c r="L123" i="27"/>
  <c r="R122" i="27"/>
  <c r="L122" i="27"/>
  <c r="W122" i="27" s="1"/>
  <c r="R121" i="27"/>
  <c r="L121" i="27"/>
  <c r="R120" i="27"/>
  <c r="L120" i="27"/>
  <c r="R119" i="27"/>
  <c r="L119" i="27"/>
  <c r="W119" i="27" s="1"/>
  <c r="R118" i="27"/>
  <c r="L118" i="27"/>
  <c r="R117" i="27"/>
  <c r="T117" i="27" s="1"/>
  <c r="L117" i="27"/>
  <c r="R116" i="27"/>
  <c r="T116" i="27" s="1"/>
  <c r="L116" i="27"/>
  <c r="R115" i="27"/>
  <c r="T115" i="27" s="1"/>
  <c r="L115" i="27"/>
  <c r="W115" i="27" s="1"/>
  <c r="R114" i="27"/>
  <c r="T114" i="27" s="1"/>
  <c r="L114" i="27"/>
  <c r="R113" i="27"/>
  <c r="L113" i="27"/>
  <c r="R112" i="27"/>
  <c r="L112" i="27"/>
  <c r="R111" i="27"/>
  <c r="T111" i="27" s="1"/>
  <c r="L111" i="27"/>
  <c r="R110" i="27"/>
  <c r="T110" i="27" s="1"/>
  <c r="L110" i="27"/>
  <c r="R109" i="27"/>
  <c r="L109" i="27"/>
  <c r="W109" i="27" s="1"/>
  <c r="R108" i="27"/>
  <c r="W108" i="27" s="1"/>
  <c r="L108" i="27"/>
  <c r="R107" i="27"/>
  <c r="L107" i="27"/>
  <c r="W107" i="27"/>
  <c r="R106" i="27"/>
  <c r="L106" i="27"/>
  <c r="W106" i="27" s="1"/>
  <c r="R105" i="27"/>
  <c r="T105" i="27" s="1"/>
  <c r="L105" i="27"/>
  <c r="R104" i="27"/>
  <c r="L104" i="27"/>
  <c r="W104" i="27" s="1"/>
  <c r="R103" i="27"/>
  <c r="W103" i="27" s="1"/>
  <c r="L103" i="27"/>
  <c r="R102" i="27"/>
  <c r="T102" i="27" s="1"/>
  <c r="L102" i="27"/>
  <c r="R101" i="27"/>
  <c r="L101" i="27"/>
  <c r="R100" i="27"/>
  <c r="L100" i="27"/>
  <c r="W100" i="27" s="1"/>
  <c r="R99" i="27"/>
  <c r="L99" i="27"/>
  <c r="T99" i="27" s="1"/>
  <c r="R98" i="27"/>
  <c r="L98" i="27"/>
  <c r="R97" i="27"/>
  <c r="L97" i="27"/>
  <c r="R96" i="27"/>
  <c r="L96" i="27"/>
  <c r="R95" i="27"/>
  <c r="L95" i="27"/>
  <c r="T95" i="27" s="1"/>
  <c r="R94" i="27"/>
  <c r="T94" i="27" s="1"/>
  <c r="L94" i="27"/>
  <c r="R93" i="27"/>
  <c r="T93" i="27" s="1"/>
  <c r="L93" i="27"/>
  <c r="R92" i="27"/>
  <c r="T92" i="27" s="1"/>
  <c r="L92" i="27"/>
  <c r="R91" i="27"/>
  <c r="L91" i="27"/>
  <c r="R90" i="27"/>
  <c r="L90" i="27"/>
  <c r="W90" i="27" s="1"/>
  <c r="R89" i="27"/>
  <c r="L89" i="27"/>
  <c r="W88" i="27"/>
  <c r="R88" i="27"/>
  <c r="L88" i="27"/>
  <c r="R87" i="27"/>
  <c r="L87" i="27"/>
  <c r="R86" i="27"/>
  <c r="T86" i="27" s="1"/>
  <c r="L86" i="27"/>
  <c r="R85" i="27"/>
  <c r="L85" i="27"/>
  <c r="R84" i="27"/>
  <c r="L84" i="27"/>
  <c r="R83" i="27"/>
  <c r="L83" i="27"/>
  <c r="R82" i="27"/>
  <c r="L82" i="27"/>
  <c r="R81" i="27"/>
  <c r="L81" i="27"/>
  <c r="R80" i="27"/>
  <c r="L80" i="27"/>
  <c r="R79" i="27"/>
  <c r="W79" i="27" s="1"/>
  <c r="L79" i="27"/>
  <c r="R78" i="27"/>
  <c r="T78" i="27" s="1"/>
  <c r="L78" i="27"/>
  <c r="R77" i="27"/>
  <c r="T77" i="27"/>
  <c r="L77" i="27"/>
  <c r="R76" i="27"/>
  <c r="T76" i="27"/>
  <c r="L76" i="27"/>
  <c r="R75" i="27"/>
  <c r="L75" i="27"/>
  <c r="W74" i="27"/>
  <c r="R74" i="27"/>
  <c r="L74" i="27"/>
  <c r="T74" i="27" s="1"/>
  <c r="R73" i="27"/>
  <c r="L73" i="27"/>
  <c r="W72" i="27"/>
  <c r="R72" i="27"/>
  <c r="L72" i="27"/>
  <c r="R71" i="27"/>
  <c r="L71" i="27"/>
  <c r="R70" i="27"/>
  <c r="T70" i="27"/>
  <c r="L70" i="27"/>
  <c r="R69" i="27"/>
  <c r="L69" i="27"/>
  <c r="T69" i="27" s="1"/>
  <c r="R68" i="27"/>
  <c r="L68" i="27"/>
  <c r="R67" i="27"/>
  <c r="L67" i="27"/>
  <c r="R66" i="27"/>
  <c r="L66" i="27"/>
  <c r="R65" i="27"/>
  <c r="L65" i="27"/>
  <c r="R64" i="27"/>
  <c r="T64" i="27" s="1"/>
  <c r="L64" i="27"/>
  <c r="R63" i="27"/>
  <c r="T63" i="27"/>
  <c r="L63" i="27"/>
  <c r="R62" i="27"/>
  <c r="L62" i="27"/>
  <c r="W62" i="27" s="1"/>
  <c r="R61" i="27"/>
  <c r="L61" i="27"/>
  <c r="W61" i="27" s="1"/>
  <c r="R60" i="27"/>
  <c r="L60" i="27"/>
  <c r="W60" i="27" s="1"/>
  <c r="R59" i="27"/>
  <c r="L59" i="27"/>
  <c r="W58" i="27"/>
  <c r="R58" i="27"/>
  <c r="L58" i="27"/>
  <c r="R57" i="27"/>
  <c r="L57" i="27"/>
  <c r="R56" i="27"/>
  <c r="T56" i="27" s="1"/>
  <c r="L56" i="27"/>
  <c r="R55" i="27"/>
  <c r="L55" i="27"/>
  <c r="R54" i="27"/>
  <c r="T54" i="27" s="1"/>
  <c r="L54" i="27"/>
  <c r="R53" i="27"/>
  <c r="L53" i="27"/>
  <c r="R52" i="27"/>
  <c r="L52" i="27"/>
  <c r="R51" i="27"/>
  <c r="L51" i="27"/>
  <c r="W51" i="27" s="1"/>
  <c r="R50" i="27"/>
  <c r="L50" i="27"/>
  <c r="R49" i="27"/>
  <c r="L49" i="27"/>
  <c r="R48" i="27"/>
  <c r="T48" i="27" s="1"/>
  <c r="L48" i="27"/>
  <c r="W48" i="27" s="1"/>
  <c r="R47" i="27"/>
  <c r="T47" i="27"/>
  <c r="L47" i="27"/>
  <c r="R46" i="27"/>
  <c r="L46" i="27"/>
  <c r="W46" i="27" s="1"/>
  <c r="R45" i="27"/>
  <c r="L45" i="27"/>
  <c r="W45" i="27" s="1"/>
  <c r="R44" i="27"/>
  <c r="T44" i="27" s="1"/>
  <c r="L44" i="27"/>
  <c r="R43" i="27"/>
  <c r="L43" i="27"/>
  <c r="W42" i="27"/>
  <c r="R42" i="27"/>
  <c r="L42" i="27"/>
  <c r="R41" i="27"/>
  <c r="L41" i="27"/>
  <c r="R40" i="27"/>
  <c r="T40" i="27" s="1"/>
  <c r="L40" i="27"/>
  <c r="W40" i="27" s="1"/>
  <c r="R39" i="27"/>
  <c r="L39" i="27"/>
  <c r="R38" i="27"/>
  <c r="T38" i="27" s="1"/>
  <c r="L38" i="27"/>
  <c r="R37" i="27"/>
  <c r="L37" i="27"/>
  <c r="T37" i="27" s="1"/>
  <c r="R36" i="27"/>
  <c r="L36" i="27"/>
  <c r="R35" i="27"/>
  <c r="L35" i="27"/>
  <c r="W35" i="27" s="1"/>
  <c r="R34" i="27"/>
  <c r="T34" i="27" s="1"/>
  <c r="L34" i="27"/>
  <c r="R33" i="27"/>
  <c r="L33" i="27"/>
  <c r="R32" i="27"/>
  <c r="T32" i="27" s="1"/>
  <c r="L32" i="27"/>
  <c r="W32" i="27" s="1"/>
  <c r="R31" i="27"/>
  <c r="W31" i="27" s="1"/>
  <c r="T31" i="27"/>
  <c r="L31" i="27"/>
  <c r="R30" i="27"/>
  <c r="L30" i="27"/>
  <c r="W30" i="27" s="1"/>
  <c r="R29" i="27"/>
  <c r="T29" i="27" s="1"/>
  <c r="L29" i="27"/>
  <c r="W29" i="27" s="1"/>
  <c r="R28" i="27"/>
  <c r="T28" i="27" s="1"/>
  <c r="L28" i="27"/>
  <c r="R27" i="27"/>
  <c r="L27" i="27"/>
  <c r="W27" i="27" s="1"/>
  <c r="W26" i="27"/>
  <c r="R26" i="27"/>
  <c r="L26" i="27"/>
  <c r="R25" i="27"/>
  <c r="L25" i="27"/>
  <c r="R24" i="27"/>
  <c r="T24" i="27" s="1"/>
  <c r="L24" i="27"/>
  <c r="W24" i="27" s="1"/>
  <c r="R23" i="27"/>
  <c r="L23" i="27"/>
  <c r="R22" i="27"/>
  <c r="L22" i="27"/>
  <c r="T22" i="27" s="1"/>
  <c r="R21" i="27"/>
  <c r="L21" i="27"/>
  <c r="W21" i="27" s="1"/>
  <c r="R20" i="27"/>
  <c r="L20" i="27"/>
  <c r="R19" i="27"/>
  <c r="L19" i="27"/>
  <c r="R18" i="27"/>
  <c r="T18" i="27" s="1"/>
  <c r="L18" i="27"/>
  <c r="R17" i="27"/>
  <c r="L17" i="27"/>
  <c r="R16" i="27"/>
  <c r="T16" i="27" s="1"/>
  <c r="L16" i="27"/>
  <c r="R15" i="27"/>
  <c r="T15" i="27"/>
  <c r="L15" i="27"/>
  <c r="R14" i="27"/>
  <c r="L14" i="27"/>
  <c r="W14" i="27" s="1"/>
  <c r="R13" i="27"/>
  <c r="T13" i="27" s="1"/>
  <c r="L13" i="27"/>
  <c r="W13" i="27" s="1"/>
  <c r="R12" i="27"/>
  <c r="L12" i="27"/>
  <c r="W12" i="27" s="1"/>
  <c r="R11" i="27"/>
  <c r="L11" i="27"/>
  <c r="W11" i="27" s="1"/>
  <c r="W10" i="27"/>
  <c r="R10" i="27"/>
  <c r="T10" i="27" s="1"/>
  <c r="L10" i="27"/>
  <c r="R9" i="27"/>
  <c r="L9" i="27"/>
  <c r="R8" i="27"/>
  <c r="T8" i="27" s="1"/>
  <c r="L8" i="27"/>
  <c r="W8" i="27" s="1"/>
  <c r="R7" i="27"/>
  <c r="L7" i="27"/>
  <c r="R6" i="27"/>
  <c r="L6" i="27"/>
  <c r="T6" i="27" s="1"/>
  <c r="R5" i="27"/>
  <c r="L5" i="27"/>
  <c r="R4" i="27"/>
  <c r="L4" i="27"/>
  <c r="W19" i="27"/>
  <c r="W37" i="27"/>
  <c r="W67" i="27"/>
  <c r="W77" i="27"/>
  <c r="W83" i="27"/>
  <c r="T104" i="27"/>
  <c r="T128" i="27"/>
  <c r="T130" i="27"/>
  <c r="T134" i="27"/>
  <c r="T138" i="27"/>
  <c r="T142" i="27"/>
  <c r="T146" i="27"/>
  <c r="T154" i="27"/>
  <c r="T158" i="27"/>
  <c r="T162" i="27"/>
  <c r="T168" i="27"/>
  <c r="T170" i="27"/>
  <c r="T174" i="27"/>
  <c r="T178" i="27"/>
  <c r="T182" i="27"/>
  <c r="W99" i="27"/>
  <c r="T103" i="27"/>
  <c r="T107" i="27"/>
  <c r="T119" i="27"/>
  <c r="T123" i="27"/>
  <c r="T137" i="27"/>
  <c r="T139" i="27"/>
  <c r="T147" i="27"/>
  <c r="T149" i="27"/>
  <c r="T153" i="27"/>
  <c r="T163" i="27"/>
  <c r="T169" i="27"/>
  <c r="T171" i="27"/>
  <c r="T177" i="27"/>
  <c r="T179" i="27"/>
  <c r="T131" i="27" l="1"/>
  <c r="T126" i="27"/>
  <c r="W15" i="27"/>
  <c r="T30" i="27"/>
  <c r="T35" i="27"/>
  <c r="T45" i="27"/>
  <c r="T60" i="27"/>
  <c r="W70" i="27"/>
  <c r="W111" i="27"/>
  <c r="W116" i="27"/>
  <c r="T136" i="27"/>
  <c r="T141" i="27"/>
  <c r="T160" i="27"/>
  <c r="T165" i="27"/>
  <c r="T166" i="27"/>
  <c r="T26" i="27"/>
  <c r="W76" i="27"/>
  <c r="T80" i="27"/>
  <c r="W95" i="27"/>
  <c r="W101" i="27"/>
  <c r="T106" i="27"/>
  <c r="T121" i="27"/>
  <c r="W127" i="27"/>
  <c r="W132" i="27"/>
  <c r="W137" i="27"/>
  <c r="T151" i="27"/>
  <c r="W156" i="27"/>
  <c r="W161" i="27"/>
  <c r="T175" i="27"/>
  <c r="W180" i="27"/>
  <c r="T100" i="27"/>
  <c r="T12" i="27"/>
  <c r="W16" i="27"/>
  <c r="T46" i="27"/>
  <c r="T51" i="27"/>
  <c r="W56" i="27"/>
  <c r="T61" i="27"/>
  <c r="W92" i="27"/>
  <c r="T96" i="27"/>
  <c r="W93" i="27"/>
  <c r="T122" i="27"/>
  <c r="T42" i="27"/>
  <c r="T67" i="27"/>
  <c r="T72" i="27"/>
  <c r="W123" i="27"/>
  <c r="T133" i="27"/>
  <c r="W143" i="27"/>
  <c r="W167" i="27"/>
  <c r="W28" i="27"/>
  <c r="T155" i="27"/>
  <c r="W18" i="27"/>
  <c r="W43" i="27"/>
  <c r="W47" i="27"/>
  <c r="W53" i="27"/>
  <c r="T58" i="27"/>
  <c r="T62" i="27"/>
  <c r="T83" i="27"/>
  <c r="T88" i="27"/>
  <c r="T108" i="27"/>
  <c r="T113" i="27"/>
  <c r="T118" i="27"/>
  <c r="W124" i="27"/>
  <c r="W153" i="27"/>
  <c r="W177" i="27"/>
  <c r="W78" i="27"/>
  <c r="W44" i="27"/>
  <c r="T5" i="27"/>
  <c r="T14" i="27"/>
  <c r="T19" i="27"/>
  <c r="W34" i="27"/>
  <c r="W59" i="27"/>
  <c r="W63" i="27"/>
  <c r="W94" i="27"/>
  <c r="T125" i="27"/>
  <c r="T135" i="27"/>
  <c r="W140" i="27"/>
  <c r="W145" i="27"/>
  <c r="T159" i="27"/>
  <c r="W164" i="27"/>
  <c r="W169" i="27"/>
  <c r="T183" i="27"/>
  <c r="T79" i="27"/>
  <c r="W85" i="27"/>
  <c r="T90" i="27"/>
  <c r="T25" i="27"/>
  <c r="W25" i="27"/>
  <c r="T73" i="27"/>
  <c r="W73" i="27"/>
  <c r="T89" i="27"/>
  <c r="W89" i="27"/>
  <c r="T91" i="27"/>
  <c r="W91" i="27"/>
  <c r="W181" i="27"/>
  <c r="T181" i="27"/>
  <c r="T53" i="27"/>
  <c r="T85" i="27"/>
  <c r="T109" i="27"/>
  <c r="W69" i="27"/>
  <c r="W5" i="27"/>
  <c r="W4" i="27"/>
  <c r="T4" i="27"/>
  <c r="W20" i="27"/>
  <c r="T20" i="27"/>
  <c r="W36" i="27"/>
  <c r="T36" i="27"/>
  <c r="T50" i="27"/>
  <c r="W50" i="27"/>
  <c r="W52" i="27"/>
  <c r="T52" i="27"/>
  <c r="T66" i="27"/>
  <c r="W66" i="27"/>
  <c r="W68" i="27"/>
  <c r="T68" i="27"/>
  <c r="T82" i="27"/>
  <c r="W82" i="27"/>
  <c r="W84" i="27"/>
  <c r="T84" i="27"/>
  <c r="T98" i="27"/>
  <c r="W98" i="27"/>
  <c r="T101" i="27"/>
  <c r="W120" i="27"/>
  <c r="T120" i="27"/>
  <c r="T9" i="27"/>
  <c r="W9" i="27"/>
  <c r="T41" i="27"/>
  <c r="W41" i="27"/>
  <c r="T57" i="27"/>
  <c r="W57" i="27"/>
  <c r="T75" i="27"/>
  <c r="W75" i="27"/>
  <c r="W157" i="27"/>
  <c r="T157" i="27"/>
  <c r="T21" i="27"/>
  <c r="W7" i="27"/>
  <c r="T7" i="27"/>
  <c r="W23" i="27"/>
  <c r="T23" i="27"/>
  <c r="W39" i="27"/>
  <c r="T39" i="27"/>
  <c r="W55" i="27"/>
  <c r="T55" i="27"/>
  <c r="W64" i="27"/>
  <c r="W71" i="27"/>
  <c r="T71" i="27"/>
  <c r="W80" i="27"/>
  <c r="W87" i="27"/>
  <c r="T87" i="27"/>
  <c r="W96" i="27"/>
  <c r="T112" i="27"/>
  <c r="W112" i="27"/>
  <c r="W114" i="27"/>
  <c r="W117" i="27"/>
  <c r="T11" i="27"/>
  <c r="T27" i="27"/>
  <c r="T43" i="27"/>
  <c r="T59" i="27"/>
  <c r="W102" i="27"/>
  <c r="W105" i="27"/>
  <c r="W110" i="27"/>
  <c r="W113" i="27"/>
  <c r="W118" i="27"/>
  <c r="W121" i="27"/>
  <c r="T124" i="27"/>
  <c r="W129" i="27"/>
  <c r="T129" i="27"/>
  <c r="T132" i="27"/>
  <c r="T140" i="27"/>
  <c r="T148" i="27"/>
  <c r="T156" i="27"/>
  <c r="T164" i="27"/>
  <c r="T172" i="27"/>
  <c r="T180" i="27"/>
  <c r="W6" i="27"/>
  <c r="T17" i="27"/>
  <c r="W17" i="27"/>
  <c r="W22" i="27"/>
  <c r="T33" i="27"/>
  <c r="W33" i="27"/>
  <c r="W38" i="27"/>
  <c r="T49" i="27"/>
  <c r="W49" i="27"/>
  <c r="W54" i="27"/>
  <c r="T65" i="27"/>
  <c r="W65" i="27"/>
  <c r="T81" i="27"/>
  <c r="W81" i="27"/>
  <c r="W86" i="27"/>
  <c r="T97" i="27"/>
  <c r="W97" i="27"/>
  <c r="W125" i="27"/>
  <c r="W128" i="27"/>
  <c r="W133" i="27"/>
  <c r="W136" i="27"/>
  <c r="W141" i="27"/>
  <c r="W144" i="27"/>
  <c r="W149" i="27"/>
  <c r="W152" i="27"/>
  <c r="W160" i="27"/>
  <c r="W165" i="27"/>
  <c r="W168" i="27"/>
  <c r="W173" i="27"/>
  <c r="W176" i="27"/>
</calcChain>
</file>

<file path=xl/sharedStrings.xml><?xml version="1.0" encoding="utf-8"?>
<sst xmlns="http://schemas.openxmlformats.org/spreadsheetml/2006/main" count="2786" uniqueCount="628">
  <si>
    <t>IENA OUEST</t>
  </si>
  <si>
    <t>MARONI</t>
  </si>
  <si>
    <t>SAINT-LAURENT 1</t>
  </si>
  <si>
    <t>Petite Section</t>
  </si>
  <si>
    <t>Moyenne Section</t>
  </si>
  <si>
    <t>Grande Section</t>
  </si>
  <si>
    <t>Cours préparatoire (CP)</t>
  </si>
  <si>
    <t>Cours élémentaire 1ère année (CE1)</t>
  </si>
  <si>
    <t>Cours élémentaire 2ème année (CE2)</t>
  </si>
  <si>
    <t>Cours moyen 1 (CM1)</t>
  </si>
  <si>
    <t>Cours moyen 2 (CM2)</t>
  </si>
  <si>
    <t>Ulis</t>
  </si>
  <si>
    <t>TPS</t>
  </si>
  <si>
    <t>PS</t>
  </si>
  <si>
    <t>MS</t>
  </si>
  <si>
    <t>GS</t>
  </si>
  <si>
    <t>CP</t>
  </si>
  <si>
    <t>CE1</t>
  </si>
  <si>
    <t>CE2</t>
  </si>
  <si>
    <t>CM1</t>
  </si>
  <si>
    <t>CM2</t>
  </si>
  <si>
    <t>ULIS</t>
  </si>
  <si>
    <t>APATOU</t>
  </si>
  <si>
    <t>AWALA-YALIMAPO</t>
  </si>
  <si>
    <t>CAMOPI</t>
  </si>
  <si>
    <t>CAYENNE</t>
  </si>
  <si>
    <t>GRAND-SANTI</t>
  </si>
  <si>
    <t>IRACOUBO</t>
  </si>
  <si>
    <t>KOUROU</t>
  </si>
  <si>
    <t>MACOURIA</t>
  </si>
  <si>
    <t>MANA</t>
  </si>
  <si>
    <t>MARIPASOULA</t>
  </si>
  <si>
    <t>MATOURY</t>
  </si>
  <si>
    <t>MONTSINERY-TONNEGRANDE</t>
  </si>
  <si>
    <t>OUANARY</t>
  </si>
  <si>
    <t>PAPAICHTON</t>
  </si>
  <si>
    <t>REGINA</t>
  </si>
  <si>
    <t>REMIRE-MONTJOLY</t>
  </si>
  <si>
    <t>ROURA</t>
  </si>
  <si>
    <t>SAINT-GEORGES</t>
  </si>
  <si>
    <t>SAUL</t>
  </si>
  <si>
    <t>SINNAMARY</t>
  </si>
  <si>
    <t>Colonne1</t>
  </si>
  <si>
    <t>2015</t>
  </si>
  <si>
    <t>2016</t>
  </si>
  <si>
    <t>2017</t>
  </si>
  <si>
    <t>* Elèves de moins de 3 ans scolarisés en Toute Petite Section</t>
  </si>
  <si>
    <t>Constat d’Effectifs</t>
  </si>
  <si>
    <t>Secteur public et privé sous contrat</t>
  </si>
  <si>
    <t>Sommaire</t>
  </si>
  <si>
    <t>ELEMENTAIRE</t>
  </si>
  <si>
    <t>Académie de Guyane</t>
  </si>
  <si>
    <t>IENA</t>
  </si>
  <si>
    <t>Inspecteur de l'Education National Adjoint</t>
  </si>
  <si>
    <t>Unité Localisée pour l'Inclusion Scolaire</t>
  </si>
  <si>
    <t>E.E.PU</t>
  </si>
  <si>
    <t>E.M.PU</t>
  </si>
  <si>
    <t>E.E.PR</t>
  </si>
  <si>
    <t>Ecole Elémentaire Privée</t>
  </si>
  <si>
    <t>E.M.PR</t>
  </si>
  <si>
    <t>Ecole Maternelle Privée</t>
  </si>
  <si>
    <t>Ecole Primaire Publique</t>
  </si>
  <si>
    <t>Ecole Primaire Privée</t>
  </si>
  <si>
    <t>Ecole Elémentaire Publique</t>
  </si>
  <si>
    <t>Ecole Maternelle Publique</t>
  </si>
  <si>
    <t>Toute Petite Section</t>
  </si>
  <si>
    <t>Cours Préparatoire</t>
  </si>
  <si>
    <t>Cours Eléméntaire 1</t>
  </si>
  <si>
    <t>Cours Eléméntaire 2</t>
  </si>
  <si>
    <t>Cours Moyen 1</t>
  </si>
  <si>
    <t>Cours Moyen 2</t>
  </si>
  <si>
    <t xml:space="preserve"> </t>
  </si>
  <si>
    <t>2018</t>
  </si>
  <si>
    <t>PRE-ELEMENTAIRE</t>
  </si>
  <si>
    <t>Ensemble</t>
  </si>
  <si>
    <t>Total</t>
  </si>
  <si>
    <t xml:space="preserve"> Public</t>
  </si>
  <si>
    <t>Privé</t>
  </si>
  <si>
    <t>Petite Section (PS)</t>
  </si>
  <si>
    <t>Moyenne Section (MS)</t>
  </si>
  <si>
    <t>Grande Section (GS)</t>
  </si>
  <si>
    <t>UAI</t>
  </si>
  <si>
    <t>SIGLE</t>
  </si>
  <si>
    <t>DENOMINATION</t>
  </si>
  <si>
    <t>COMMUNE</t>
  </si>
  <si>
    <t>CIRCONSCRIPTION</t>
  </si>
  <si>
    <t>9730023M</t>
  </si>
  <si>
    <t>MICHELLE PONET</t>
  </si>
  <si>
    <t>CACL</t>
  </si>
  <si>
    <t>KOUROU 1/MACOURIA/MONTSINNERY</t>
  </si>
  <si>
    <t>9730025P</t>
  </si>
  <si>
    <t>EMMANUEL BELLONY</t>
  </si>
  <si>
    <t>CCOG</t>
  </si>
  <si>
    <t>SAINT LAURENT 3/ MANA/ AWALA</t>
  </si>
  <si>
    <t>9730026R</t>
  </si>
  <si>
    <t>JACQUES LONY</t>
  </si>
  <si>
    <t>MATOURY/REGINA/OYAPOCK</t>
  </si>
  <si>
    <t>9730027S</t>
  </si>
  <si>
    <t>LEOPOLD HEDER</t>
  </si>
  <si>
    <t>9730029U</t>
  </si>
  <si>
    <t>E.P.PU</t>
  </si>
  <si>
    <t>9730030V</t>
  </si>
  <si>
    <t>PASCAL JOINVILLLE</t>
  </si>
  <si>
    <t>9730031W</t>
  </si>
  <si>
    <t>EUGENE HONORIEN</t>
  </si>
  <si>
    <t>9730032X</t>
  </si>
  <si>
    <t>JULES MINIDOQUE</t>
  </si>
  <si>
    <t>9730033Y</t>
  </si>
  <si>
    <t>DORVILLE LEONCO</t>
  </si>
  <si>
    <t>CAYENNE1/SAUL</t>
  </si>
  <si>
    <t>9730034Z</t>
  </si>
  <si>
    <t>JUST HYASINE</t>
  </si>
  <si>
    <t>9730035A</t>
  </si>
  <si>
    <t>MARIE LUCETTE BORIS</t>
  </si>
  <si>
    <t>9730036B</t>
  </si>
  <si>
    <t>EDMARD MALACARNET</t>
  </si>
  <si>
    <t>9730037C</t>
  </si>
  <si>
    <t>JOSEPHINE HORTH</t>
  </si>
  <si>
    <t>9730038D</t>
  </si>
  <si>
    <t>JEAN MACE</t>
  </si>
  <si>
    <t>9730040F</t>
  </si>
  <si>
    <t>SAMUEL CHAMBAUD</t>
  </si>
  <si>
    <t>9730041G</t>
  </si>
  <si>
    <t>ALEXANDRINE STANISLAS</t>
  </si>
  <si>
    <t>9730042H</t>
  </si>
  <si>
    <t>GAETAN HERMINE</t>
  </si>
  <si>
    <t>CAYENNE 2/ROURA</t>
  </si>
  <si>
    <t>9730043J</t>
  </si>
  <si>
    <t>AUGUSTINE DUCHANGE</t>
  </si>
  <si>
    <t>9730045L</t>
  </si>
  <si>
    <t>EDOUARD CAMAN</t>
  </si>
  <si>
    <t>9730049R</t>
  </si>
  <si>
    <t>ULRICH SOPHIE</t>
  </si>
  <si>
    <t>KOUROU 2/SINNAMARY/IRACOUBO</t>
  </si>
  <si>
    <t>9730050S</t>
  </si>
  <si>
    <t>ATHIS LATIDINE</t>
  </si>
  <si>
    <t>9730052U</t>
  </si>
  <si>
    <t>RENE BARTHELEMI</t>
  </si>
  <si>
    <t>9730054W</t>
  </si>
  <si>
    <t>KAW</t>
  </si>
  <si>
    <t>9730055X</t>
  </si>
  <si>
    <t>MAURICE LEANVILLE</t>
  </si>
  <si>
    <t>9730056Y</t>
  </si>
  <si>
    <t>9730062E</t>
  </si>
  <si>
    <t>MIRZA</t>
  </si>
  <si>
    <t>9730063F</t>
  </si>
  <si>
    <t>ZEPHIR</t>
  </si>
  <si>
    <t>9730064G</t>
  </si>
  <si>
    <t>MARIETTE BERNUDE</t>
  </si>
  <si>
    <t>9730065H</t>
  </si>
  <si>
    <t>ROBERT VIGNON</t>
  </si>
  <si>
    <t>9730071P</t>
  </si>
  <si>
    <t>9730072R</t>
  </si>
  <si>
    <t>LES TROIS PALETUVIERS</t>
  </si>
  <si>
    <t>9730073S</t>
  </si>
  <si>
    <t>YAMANALE</t>
  </si>
  <si>
    <t>9730084D</t>
  </si>
  <si>
    <t>ZIDOCK</t>
  </si>
  <si>
    <t>9730096S</t>
  </si>
  <si>
    <t>9730097T</t>
  </si>
  <si>
    <t>ELIE CASTOR</t>
  </si>
  <si>
    <t>9730098U</t>
  </si>
  <si>
    <t>GRAN MAN TOLINGA</t>
  </si>
  <si>
    <t>9730099V</t>
  </si>
  <si>
    <t>LAMBERT AMAYOTA</t>
  </si>
  <si>
    <t>SAINT-LAURENT 2/APATOU</t>
  </si>
  <si>
    <t>9730100W</t>
  </si>
  <si>
    <t>EMILE NEZES</t>
  </si>
  <si>
    <t>9730101X</t>
  </si>
  <si>
    <t>ROLAND LUCILE</t>
  </si>
  <si>
    <t>9730102Y</t>
  </si>
  <si>
    <t>9730103Z</t>
  </si>
  <si>
    <t>9730104A</t>
  </si>
  <si>
    <t>MAXIMILIEN SABA</t>
  </si>
  <si>
    <t>9730113K</t>
  </si>
  <si>
    <t>ELISE GIFFARD</t>
  </si>
  <si>
    <t>9730114L</t>
  </si>
  <si>
    <t>9730116N</t>
  </si>
  <si>
    <t>TWENKE-TALUWEN</t>
  </si>
  <si>
    <t>9730117P</t>
  </si>
  <si>
    <t>9730118R</t>
  </si>
  <si>
    <t>HENRI AGARANDE</t>
  </si>
  <si>
    <t>9730119S</t>
  </si>
  <si>
    <t>9730122V</t>
  </si>
  <si>
    <t>RAOUL ROUMILLAC</t>
  </si>
  <si>
    <t>9730123W</t>
  </si>
  <si>
    <t>SAINT-ANGE METHON</t>
  </si>
  <si>
    <t>9730124X</t>
  </si>
  <si>
    <t>9730127A</t>
  </si>
  <si>
    <t>MICHEL LOHIER</t>
  </si>
  <si>
    <t>9730128B</t>
  </si>
  <si>
    <t>ELIETTE DANGLADES</t>
  </si>
  <si>
    <t>9730129C</t>
  </si>
  <si>
    <t>9730131E</t>
  </si>
  <si>
    <t>SOLANGE PATIENT</t>
  </si>
  <si>
    <t>9730138M</t>
  </si>
  <si>
    <t>9730139N</t>
  </si>
  <si>
    <t>LAURE POLUS</t>
  </si>
  <si>
    <t>9730140P</t>
  </si>
  <si>
    <t>9730141R</t>
  </si>
  <si>
    <t>ROSA PARKS</t>
  </si>
  <si>
    <t>9730146W</t>
  </si>
  <si>
    <t>MICHEL DIPP</t>
  </si>
  <si>
    <t>9730147X</t>
  </si>
  <si>
    <t>9730148Y</t>
  </si>
  <si>
    <t>SAINT MICHEL</t>
  </si>
  <si>
    <t>9730149Z</t>
  </si>
  <si>
    <t>TCHI TSOU</t>
  </si>
  <si>
    <t>9730159K</t>
  </si>
  <si>
    <t>9730160L</t>
  </si>
  <si>
    <t>9730161M</t>
  </si>
  <si>
    <t>HENRI SULNY</t>
  </si>
  <si>
    <t>9730163P</t>
  </si>
  <si>
    <t>LES MOUCAYAS</t>
  </si>
  <si>
    <t>9730164R</t>
  </si>
  <si>
    <t>EDGARD GALLIOT</t>
  </si>
  <si>
    <t>9730165S</t>
  </si>
  <si>
    <t>D'ELAHE</t>
  </si>
  <si>
    <t>9730175C</t>
  </si>
  <si>
    <t>EUSTASE RIMANE</t>
  </si>
  <si>
    <t>9730176D</t>
  </si>
  <si>
    <t>EUSTASE  RIMANE</t>
  </si>
  <si>
    <t>9730181J</t>
  </si>
  <si>
    <t>DOCTROVEE SOLANGE HULIC</t>
  </si>
  <si>
    <t>9730183L</t>
  </si>
  <si>
    <t>EMILE GENTILHOMME</t>
  </si>
  <si>
    <t>9730184M</t>
  </si>
  <si>
    <t>9730185N</t>
  </si>
  <si>
    <t>ANTECUME PATA</t>
  </si>
  <si>
    <t>9730189T</t>
  </si>
  <si>
    <t>9730190U</t>
  </si>
  <si>
    <t>GEORGE HABRAN-MERY</t>
  </si>
  <si>
    <t>9730198C</t>
  </si>
  <si>
    <t>MOULIN A VENT</t>
  </si>
  <si>
    <t>9730199D</t>
  </si>
  <si>
    <t>ETIENNE RIBAL</t>
  </si>
  <si>
    <t>9730200E</t>
  </si>
  <si>
    <t>9730201F</t>
  </si>
  <si>
    <t>9730202G</t>
  </si>
  <si>
    <t>CAYODE</t>
  </si>
  <si>
    <t>9730203H</t>
  </si>
  <si>
    <t>LA ROSERAIE</t>
  </si>
  <si>
    <t>9730207M</t>
  </si>
  <si>
    <t>BALATA</t>
  </si>
  <si>
    <t>9730208N</t>
  </si>
  <si>
    <t>9730209P</t>
  </si>
  <si>
    <t>MONT-LUCAS</t>
  </si>
  <si>
    <t>9730210R</t>
  </si>
  <si>
    <t>9730211S</t>
  </si>
  <si>
    <t>9730212T</t>
  </si>
  <si>
    <t>STEPHAN PHINERA-HORTH</t>
  </si>
  <si>
    <t>9730213U</t>
  </si>
  <si>
    <t>GUIMANMIN</t>
  </si>
  <si>
    <t>9730215W</t>
  </si>
  <si>
    <t>RAYMOND CRESSON</t>
  </si>
  <si>
    <t>9730216X</t>
  </si>
  <si>
    <t>MONFINA</t>
  </si>
  <si>
    <t>9730217Y</t>
  </si>
  <si>
    <t>TOUSSAINT LOUVERTURE</t>
  </si>
  <si>
    <t>9730221C</t>
  </si>
  <si>
    <t>9730227J</t>
  </si>
  <si>
    <t>9730240Y</t>
  </si>
  <si>
    <t>YUKALUWAN</t>
  </si>
  <si>
    <t>9730241Z</t>
  </si>
  <si>
    <t>9730242A</t>
  </si>
  <si>
    <t>OLIVIER COMPAS</t>
  </si>
  <si>
    <t>9730243B</t>
  </si>
  <si>
    <t>ABRIBA</t>
  </si>
  <si>
    <t>9730244C</t>
  </si>
  <si>
    <t>PARC LINDOR</t>
  </si>
  <si>
    <t>9730245D</t>
  </si>
  <si>
    <t>ALEXIS JONAS</t>
  </si>
  <si>
    <t>9730249H</t>
  </si>
  <si>
    <t>MAUD NADIRE</t>
  </si>
  <si>
    <t>9730250J</t>
  </si>
  <si>
    <t>EDGARD MOUSSA</t>
  </si>
  <si>
    <t>9730253M</t>
  </si>
  <si>
    <t>VELME TAPOKA</t>
  </si>
  <si>
    <t>9730255P</t>
  </si>
  <si>
    <t>9730256R</t>
  </si>
  <si>
    <t>9730271G</t>
  </si>
  <si>
    <t>RAYMOND RECHOU</t>
  </si>
  <si>
    <t>9730272H</t>
  </si>
  <si>
    <t>APAGUY</t>
  </si>
  <si>
    <t>9730284W</t>
  </si>
  <si>
    <t>ARMIDE EUZET</t>
  </si>
  <si>
    <t>9730286Y</t>
  </si>
  <si>
    <t>ROCHAMBEAU</t>
  </si>
  <si>
    <t>9730288A</t>
  </si>
  <si>
    <t>MAN TINA</t>
  </si>
  <si>
    <t>9730316F</t>
  </si>
  <si>
    <t>ALEXANDER MAC INSTOSCH</t>
  </si>
  <si>
    <t>9730317G</t>
  </si>
  <si>
    <t>SAVANE</t>
  </si>
  <si>
    <t>9730318H</t>
  </si>
  <si>
    <t>EDME COURAT</t>
  </si>
  <si>
    <t>9730319J</t>
  </si>
  <si>
    <t>LE LARIVOT</t>
  </si>
  <si>
    <t>9730320K</t>
  </si>
  <si>
    <t>JACQUES VOYER</t>
  </si>
  <si>
    <t>9730321L</t>
  </si>
  <si>
    <t>JOSEPH SYMPHORIEN</t>
  </si>
  <si>
    <t>9730324P</t>
  </si>
  <si>
    <t>MOUTENDE</t>
  </si>
  <si>
    <t>9730325R</t>
  </si>
  <si>
    <t>FANKO ATJALI A MI</t>
  </si>
  <si>
    <t>9730326S</t>
  </si>
  <si>
    <t>LEODATE VOLMAR</t>
  </si>
  <si>
    <t>9730331X</t>
  </si>
  <si>
    <t>SUZETTE LABADIE CAMBOT</t>
  </si>
  <si>
    <t>9730338E</t>
  </si>
  <si>
    <t>LA BARBADINE</t>
  </si>
  <si>
    <t>9730339F</t>
  </si>
  <si>
    <t>EDGARD MILIEN</t>
  </si>
  <si>
    <t>9730352V</t>
  </si>
  <si>
    <t>STOUPAN</t>
  </si>
  <si>
    <t>9730353W</t>
  </si>
  <si>
    <t>ALAIN MOUTY</t>
  </si>
  <si>
    <t>9730354X</t>
  </si>
  <si>
    <t>HENRI SABAYO</t>
  </si>
  <si>
    <t>9730355Y</t>
  </si>
  <si>
    <t>ALBERTINE SIDA</t>
  </si>
  <si>
    <t>9730356Z</t>
  </si>
  <si>
    <t>NOUVEAU WACAPOU</t>
  </si>
  <si>
    <t>9730368M</t>
  </si>
  <si>
    <t>DU BOURG</t>
  </si>
  <si>
    <t>9730369N</t>
  </si>
  <si>
    <t>CECILIEN ROBINSON</t>
  </si>
  <si>
    <t>9730375V</t>
  </si>
  <si>
    <t>9730383D</t>
  </si>
  <si>
    <t>OLIVE PALMOT</t>
  </si>
  <si>
    <t>9730384E</t>
  </si>
  <si>
    <t>COJANDE ST-AUGUSTE</t>
  </si>
  <si>
    <t>9730386G</t>
  </si>
  <si>
    <t>9730387H</t>
  </si>
  <si>
    <t>MARCELLE BLEZES</t>
  </si>
  <si>
    <t>9730398V</t>
  </si>
  <si>
    <t>OCTAVIEN HODEBAR</t>
  </si>
  <si>
    <t>9730399W</t>
  </si>
  <si>
    <t>VENDOME</t>
  </si>
  <si>
    <t>9730404B</t>
  </si>
  <si>
    <t>9730413L</t>
  </si>
  <si>
    <t>9730414M</t>
  </si>
  <si>
    <t>LA RHUMERIE</t>
  </si>
  <si>
    <t>9730415N</t>
  </si>
  <si>
    <t>9730417R</t>
  </si>
  <si>
    <t>9730419T</t>
  </si>
  <si>
    <t>NICOLE OTHILY</t>
  </si>
  <si>
    <t>9730420U</t>
  </si>
  <si>
    <t>RUDOLPH BISWANE</t>
  </si>
  <si>
    <t>9730426A</t>
  </si>
  <si>
    <t>ROGER</t>
  </si>
  <si>
    <t>9730427B</t>
  </si>
  <si>
    <t>YAWAPA-PINA</t>
  </si>
  <si>
    <t>9730428C</t>
  </si>
  <si>
    <t>ELVINA LIXEF</t>
  </si>
  <si>
    <t>9730432G</t>
  </si>
  <si>
    <t>GABIN</t>
  </si>
  <si>
    <t>9730437M</t>
  </si>
  <si>
    <t>PILIMA</t>
  </si>
  <si>
    <t>9730445W</t>
  </si>
  <si>
    <t>ANNE-MARIE MARCHADOUR</t>
  </si>
  <si>
    <t>9730448Z</t>
  </si>
  <si>
    <t>9730454F</t>
  </si>
  <si>
    <t>9730470Y</t>
  </si>
  <si>
    <t>PAUL ISNARD 1</t>
  </si>
  <si>
    <t>9730471Z</t>
  </si>
  <si>
    <t>9730480J</t>
  </si>
  <si>
    <t>9730485P</t>
  </si>
  <si>
    <t>CAPITAINE CHARLES CAZAL</t>
  </si>
  <si>
    <t>9730486R</t>
  </si>
  <si>
    <t>9730487S</t>
  </si>
  <si>
    <t>PAUL CASTAING</t>
  </si>
  <si>
    <t>9730502H</t>
  </si>
  <si>
    <t>PROVIDENCE</t>
  </si>
  <si>
    <t>9730503J</t>
  </si>
  <si>
    <t>9730506M</t>
  </si>
  <si>
    <t>PAUL ISNARD 2</t>
  </si>
  <si>
    <t>9730508P</t>
  </si>
  <si>
    <t>ZAC DE SOULA 1</t>
  </si>
  <si>
    <t>9730512U</t>
  </si>
  <si>
    <t>PAAKISELI</t>
  </si>
  <si>
    <t>9730076V</t>
  </si>
  <si>
    <t>ANNE-MARIE JAVOUHEY</t>
  </si>
  <si>
    <t>9730077W</t>
  </si>
  <si>
    <t>EXTERNAT SAINT-JOSEPH</t>
  </si>
  <si>
    <t>9730078X</t>
  </si>
  <si>
    <t>SAINT-JOSEPH</t>
  </si>
  <si>
    <t>9730081A</t>
  </si>
  <si>
    <t>LA PERSEVERANCE</t>
  </si>
  <si>
    <t>9730158J</t>
  </si>
  <si>
    <t>SAINT PAUL</t>
  </si>
  <si>
    <t>9730197B</t>
  </si>
  <si>
    <t>SAINTE THERESE</t>
  </si>
  <si>
    <t>9730305U</t>
  </si>
  <si>
    <t>9730361E</t>
  </si>
  <si>
    <t>SAINT PIERRE</t>
  </si>
  <si>
    <t>9730496B</t>
  </si>
  <si>
    <t>Totaux</t>
  </si>
  <si>
    <t>REMIRE-MONTJOLY/MATOURY</t>
  </si>
  <si>
    <t>Source: MEN MESRI/DEPP</t>
  </si>
  <si>
    <t>CCEG</t>
  </si>
  <si>
    <t>CCS</t>
  </si>
  <si>
    <t>E/C</t>
  </si>
  <si>
    <t>Communauté de Communes des Savanes</t>
  </si>
  <si>
    <t>Communauté de Communes de l'Est Guyanais</t>
  </si>
  <si>
    <t>Communauté de Communes de l'Ouest Guyanais</t>
  </si>
  <si>
    <t>Communauté d'Agglomération Centre Littoral</t>
  </si>
  <si>
    <t>1.2 - Effectifs des élèves scolarisés par cycle et par classe</t>
  </si>
  <si>
    <t>DEPP</t>
  </si>
  <si>
    <t>Direction de l'Evaluation, de la Prospective et de la Performance</t>
  </si>
  <si>
    <t>Public</t>
  </si>
  <si>
    <t>Elèves</t>
  </si>
  <si>
    <t>REP+</t>
  </si>
  <si>
    <t>Hors REP</t>
  </si>
  <si>
    <t>Elémentaire</t>
  </si>
  <si>
    <t>Classes</t>
  </si>
  <si>
    <t>Source</t>
  </si>
  <si>
    <t>Champ</t>
  </si>
  <si>
    <t>Elèves sous statut scolaire</t>
  </si>
  <si>
    <t xml:space="preserve">Toute petite section (TPS)*                                                                </t>
  </si>
  <si>
    <t>Glossaire</t>
  </si>
  <si>
    <t>Ministère de l'Education Nationale - Ministère de l'Enseignement Supérieur, de la Recherche et de l'Innovation</t>
  </si>
  <si>
    <t>HORS REP</t>
  </si>
  <si>
    <t>1.1 Effectifs du 1er degré</t>
  </si>
  <si>
    <t>1.1 - Effectifs du 1er degré</t>
  </si>
  <si>
    <t>2019</t>
  </si>
  <si>
    <t>ED. PRIOR.</t>
  </si>
  <si>
    <t>REP +</t>
  </si>
  <si>
    <t>9730517Z</t>
  </si>
  <si>
    <t>TOBIE BALA</t>
  </si>
  <si>
    <t>IEN MARONI</t>
  </si>
  <si>
    <t>9730518A</t>
  </si>
  <si>
    <t>COPAYA</t>
  </si>
  <si>
    <t>IEN MATOURY - RÉGINA - OYAPOCK</t>
  </si>
  <si>
    <t>9730521D</t>
  </si>
  <si>
    <t>PAUL ISNARD 3</t>
  </si>
  <si>
    <t>IEN SAINT-LAURENT 1</t>
  </si>
  <si>
    <t>9730522E</t>
  </si>
  <si>
    <t>ZAC DE SOULA 3</t>
  </si>
  <si>
    <t>IEN KOUROU 1 - MACOURIA - MONTSINERY</t>
  </si>
  <si>
    <t>9730524G</t>
  </si>
  <si>
    <t>E.P.PR</t>
  </si>
  <si>
    <t>SAINT JOSE-LUIS</t>
  </si>
  <si>
    <t>IEN REMIRE-MONTJOLY - MATOURY</t>
  </si>
  <si>
    <t>9730525H</t>
  </si>
  <si>
    <t>SOLEIL</t>
  </si>
  <si>
    <t>DE SINNAMARY</t>
  </si>
  <si>
    <t>DE CACAO</t>
  </si>
  <si>
    <t>DE SAUL</t>
  </si>
  <si>
    <t>DE ROCHAMBEAU</t>
  </si>
  <si>
    <t>CAPITAINE LOUIS FOFI - LOKA</t>
  </si>
  <si>
    <t>DE TONNEGRANDE</t>
  </si>
  <si>
    <t>ALEXANDRE DUPLESSIS (LES PETITS MARIPAS 2)</t>
  </si>
  <si>
    <t>SAINT JEAN BAPTISTE DE LA SALLE</t>
  </si>
  <si>
    <t>PROSPÉRITÉ</t>
  </si>
  <si>
    <t>9730226H</t>
  </si>
  <si>
    <t>DE SAINT-ELIE</t>
  </si>
  <si>
    <t>SAINT-ELIE</t>
  </si>
  <si>
    <t>IEN KOUROU 2 - SINNAMARY - IRACOUBO</t>
  </si>
  <si>
    <t>SAINT-LAURENT</t>
  </si>
  <si>
    <t>INTER. COMM.</t>
  </si>
  <si>
    <t>Pré-élementaire</t>
  </si>
  <si>
    <t>NB CL.
PREELEM.</t>
  </si>
  <si>
    <t>NB CL.
ELEM.</t>
  </si>
  <si>
    <t>Elèves scolarisés dans le secteur public ou privé de l'éducation nationale</t>
  </si>
  <si>
    <t>Rectorat de la Guyane - Service Statistique Académique  - Constat d'effectifs 2019</t>
  </si>
  <si>
    <t>2 ANS</t>
  </si>
  <si>
    <t>3 ANS</t>
  </si>
  <si>
    <t>4 ANS</t>
  </si>
  <si>
    <t>5 ANS ET +</t>
  </si>
  <si>
    <t>SERGE ADELSON</t>
  </si>
  <si>
    <t>SAINTE AGATHE</t>
  </si>
  <si>
    <t xml:space="preserve"> MAURICE BELLONY</t>
  </si>
  <si>
    <t>MORTIN</t>
  </si>
  <si>
    <t>ANTOINE ABIENSO
(LES PETITS MARIPAS)</t>
  </si>
  <si>
    <t>Ecoles Maternelles</t>
  </si>
  <si>
    <t>Ecoles Elémentaires</t>
  </si>
  <si>
    <t>Ecoles</t>
  </si>
  <si>
    <t>d'élèves du 1er degré</t>
  </si>
  <si>
    <t>2020</t>
  </si>
  <si>
    <t>9730537W</t>
  </si>
  <si>
    <t>LES HAUTS DE BALATÉ</t>
  </si>
  <si>
    <t>3.1 Constat d'effectif du 1er degré - Tous secteurs - Rentrée 2020</t>
  </si>
  <si>
    <t>Exemple :</t>
  </si>
  <si>
    <t>ULIS (Regroupements)</t>
  </si>
  <si>
    <r>
      <t xml:space="preserve">TOTAL
PREELEM.
</t>
    </r>
    <r>
      <rPr>
        <sz val="10"/>
        <rFont val="Calibri"/>
        <family val="2"/>
      </rPr>
      <t>(1)</t>
    </r>
  </si>
  <si>
    <r>
      <t xml:space="preserve">TOTAL
ELEM.
</t>
    </r>
    <r>
      <rPr>
        <sz val="10"/>
        <rFont val="Calibri"/>
        <family val="2"/>
      </rPr>
      <t>(2)</t>
    </r>
  </si>
  <si>
    <r>
      <t xml:space="preserve">ULIS
</t>
    </r>
    <r>
      <rPr>
        <sz val="10"/>
        <rFont val="Calibri"/>
        <family val="2"/>
      </rPr>
      <t>(3)</t>
    </r>
  </si>
  <si>
    <r>
      <t xml:space="preserve">TOTAL
</t>
    </r>
    <r>
      <rPr>
        <sz val="10"/>
        <rFont val="Calibri"/>
        <family val="2"/>
      </rPr>
      <t>(1+2+3)</t>
    </r>
  </si>
  <si>
    <r>
      <t xml:space="preserve">1 </t>
    </r>
    <r>
      <rPr>
        <b/>
        <u/>
        <sz val="13"/>
        <rFont val="Calibri"/>
        <family val="2"/>
      </rPr>
      <t>- Grands repères/Situation</t>
    </r>
  </si>
  <si>
    <r>
      <t xml:space="preserve">2 </t>
    </r>
    <r>
      <rPr>
        <b/>
        <u/>
        <sz val="13"/>
        <rFont val="Calibri"/>
        <family val="2"/>
      </rPr>
      <t>- Evolution des effectifs</t>
    </r>
  </si>
  <si>
    <r>
      <t xml:space="preserve">4 </t>
    </r>
    <r>
      <rPr>
        <b/>
        <u/>
        <sz val="13"/>
        <rFont val="Calibri"/>
        <family val="2"/>
      </rPr>
      <t>- Champs/Glossaire</t>
    </r>
  </si>
  <si>
    <t>2021</t>
  </si>
  <si>
    <t>9730547G</t>
  </si>
  <si>
    <t>9730548H</t>
  </si>
  <si>
    <t>9730550K</t>
  </si>
  <si>
    <t>9730551L</t>
  </si>
  <si>
    <t>9730552M</t>
  </si>
  <si>
    <t>9730554P</t>
  </si>
  <si>
    <t>9730555R</t>
  </si>
  <si>
    <t>Total Secteur Public</t>
  </si>
  <si>
    <r>
      <t xml:space="preserve">Groupes scolaires </t>
    </r>
    <r>
      <rPr>
        <sz val="8"/>
        <color indexed="8"/>
        <rFont val="Calibri"/>
        <family val="2"/>
      </rPr>
      <t>(1)</t>
    </r>
  </si>
  <si>
    <t>(1) Groupes scolaires : classes maternelles + classes élémentaires</t>
  </si>
  <si>
    <r>
      <t xml:space="preserve">TOTAL
PREELEM.
</t>
    </r>
    <r>
      <rPr>
        <sz val="12"/>
        <rFont val="Calibri"/>
        <family val="2"/>
      </rPr>
      <t>(1)</t>
    </r>
  </si>
  <si>
    <r>
      <t xml:space="preserve">TOTAL
ELEM.
</t>
    </r>
    <r>
      <rPr>
        <sz val="12"/>
        <rFont val="Calibri"/>
        <family val="2"/>
      </rPr>
      <t>(2)</t>
    </r>
  </si>
  <si>
    <r>
      <t xml:space="preserve">ULIS
</t>
    </r>
    <r>
      <rPr>
        <sz val="12"/>
        <rFont val="Calibri"/>
        <family val="2"/>
      </rPr>
      <t>(3)</t>
    </r>
  </si>
  <si>
    <r>
      <t xml:space="preserve">TOTAL </t>
    </r>
    <r>
      <rPr>
        <b/>
        <i/>
        <sz val="12"/>
        <rFont val="Calibri"/>
        <family val="2"/>
        <scheme val="minor"/>
      </rPr>
      <t>dont ULIS</t>
    </r>
    <r>
      <rPr>
        <b/>
        <sz val="12"/>
        <rFont val="Calibri"/>
        <family val="2"/>
        <scheme val="minor"/>
      </rPr>
      <t xml:space="preserve">
</t>
    </r>
    <r>
      <rPr>
        <sz val="12"/>
        <rFont val="Calibri"/>
        <family val="2"/>
      </rPr>
      <t>(1+2+3)</t>
    </r>
  </si>
  <si>
    <t>2018*</t>
  </si>
  <si>
    <t>2019**</t>
  </si>
  <si>
    <t>*Introduction de la mesure de dédoublement des classes de CP (CP-12)</t>
  </si>
  <si>
    <t>** Introduction de la mesure de dédoublement des CE1 (CE1-12)</t>
  </si>
  <si>
    <t>3.1 - Effectifs détaillés par circonscription</t>
  </si>
  <si>
    <t>IEN CAYENNE 2 - ROURA</t>
  </si>
  <si>
    <t>IEN SAINT-LAURENT 2 - APATOU</t>
  </si>
  <si>
    <t>IEN SAINT-LAURENT 3 - MANA - AWALA</t>
  </si>
  <si>
    <t>TOTAL ACADEMIE</t>
  </si>
  <si>
    <t>NB CL. TOTAL</t>
  </si>
  <si>
    <t>NB DE REGRP. ULIS</t>
  </si>
  <si>
    <t>2022</t>
  </si>
  <si>
    <t>3.2 - Effectifs détaillés par commune</t>
  </si>
  <si>
    <t>SAINT-LAURENT-DU-MARONI</t>
  </si>
  <si>
    <t>9730561X</t>
  </si>
  <si>
    <r>
      <t xml:space="preserve">TOTAL
PREELEM.
</t>
    </r>
    <r>
      <rPr>
        <sz val="14"/>
        <rFont val="Calibri"/>
        <family val="2"/>
      </rPr>
      <t>(1)</t>
    </r>
  </si>
  <si>
    <r>
      <t xml:space="preserve">TOTAL
ELEM.
</t>
    </r>
    <r>
      <rPr>
        <sz val="14"/>
        <rFont val="Calibri"/>
        <family val="2"/>
      </rPr>
      <t>(2)</t>
    </r>
  </si>
  <si>
    <r>
      <t xml:space="preserve">ULIS
</t>
    </r>
    <r>
      <rPr>
        <sz val="14"/>
        <rFont val="Calibri"/>
        <family val="2"/>
      </rPr>
      <t>(3)</t>
    </r>
  </si>
  <si>
    <r>
      <t xml:space="preserve">TOTAL </t>
    </r>
    <r>
      <rPr>
        <b/>
        <i/>
        <sz val="14"/>
        <rFont val="Calibri"/>
        <family val="2"/>
        <scheme val="minor"/>
      </rPr>
      <t>dont ULIS</t>
    </r>
    <r>
      <rPr>
        <b/>
        <sz val="14"/>
        <rFont val="Calibri"/>
        <family val="2"/>
        <scheme val="minor"/>
      </rPr>
      <t xml:space="preserve">
</t>
    </r>
    <r>
      <rPr>
        <sz val="14"/>
        <rFont val="Calibri"/>
        <family val="2"/>
      </rPr>
      <t>(1+2+3)</t>
    </r>
  </si>
  <si>
    <t>2023</t>
  </si>
  <si>
    <t>IEN KOUROU 1</t>
  </si>
  <si>
    <t>IEN MACOURIA - MONTSINERY-TONNEGRANDE</t>
  </si>
  <si>
    <t>MENMESRI</t>
  </si>
  <si>
    <t>1.2 Effectifs par classe</t>
  </si>
  <si>
    <t>Préélémentaire</t>
  </si>
  <si>
    <t>Classes spécialisées</t>
  </si>
  <si>
    <t>2024</t>
  </si>
  <si>
    <t>CYCLE 2 (CP-CE2)</t>
  </si>
  <si>
    <t>CYCLE 3 (CM1-CM2)</t>
  </si>
  <si>
    <t>CLASSES UEMA/UEEA</t>
  </si>
  <si>
    <t>UEEA</t>
  </si>
  <si>
    <t>UEMA</t>
  </si>
  <si>
    <t>Source: MEN/DEPP</t>
  </si>
  <si>
    <t>IEN ADJOINT SAINT-LAURENT DU MARONI</t>
  </si>
  <si>
    <t>IEN CAYENNE 1 - SAÜL</t>
  </si>
  <si>
    <t>NB CL.
UEMA/UEEA</t>
  </si>
  <si>
    <t>9730594H</t>
  </si>
  <si>
    <t>Unités d’Enseignement en Maternelle Autisme</t>
  </si>
  <si>
    <t>Unités d’Enseignement en Elémentaire Autisme</t>
  </si>
  <si>
    <t>Unité d'Enseignement en Maternelle Autisme (UEMA)</t>
  </si>
  <si>
    <t>Unité d'Enseignementen Elémentaire Autisme (UEEA)</t>
  </si>
  <si>
    <r>
      <t xml:space="preserve">3 </t>
    </r>
    <r>
      <rPr>
        <b/>
        <u/>
        <sz val="13"/>
        <rFont val="Calibri"/>
        <family val="2"/>
      </rPr>
      <t>- Effectifs par école</t>
    </r>
  </si>
  <si>
    <t>3.4 - Effectifs détaillés par établissement - Public</t>
  </si>
  <si>
    <t>3.5 - Effectifs détaillés par établissement - Privé</t>
  </si>
  <si>
    <t>4- Champ/Glossaire</t>
  </si>
  <si>
    <t>4 - Champ/Glossaire</t>
  </si>
  <si>
    <t>Rentrée scolaire 2025/2026</t>
  </si>
  <si>
    <t>2025</t>
  </si>
  <si>
    <t xml:space="preserve">  2.1 Evolution des effectifs d'élèves depuis 2015 (tous secteurs) </t>
  </si>
  <si>
    <t>CYCLE 1 (Préélementaire)</t>
  </si>
  <si>
    <t>Lecture de la base 100 : l'indice base 100 mesure la variation relative de la valeur entre la période de base (2015 dans notre évolution) et les périodes suivantes.
Les indices permettent de calculer et de comparer facilement les évolutions de plusieurs ordres de grandeur entre deux périodes.</t>
  </si>
  <si>
    <t>CYCLE 1</t>
  </si>
  <si>
    <t>CYCLE 2</t>
  </si>
  <si>
    <t>CYCLE 3</t>
  </si>
  <si>
    <t xml:space="preserve">2.2 Evolution du nombre de classes depuis 2015 (tous secteurs) </t>
  </si>
  <si>
    <t>EEMA</t>
  </si>
  <si>
    <t>3.3 Catographie évolution des effectifs du 1er degré - Par Commune - Rentrées 2024 et 2025</t>
  </si>
  <si>
    <t>Evolution des effectifs d'élèves dans le 1er degré entre les rentrées 2024 et 2025</t>
  </si>
  <si>
    <t>Evolution des effectifs d'élèves dans le préelementaire entre les rentrées 2024 et 2025</t>
  </si>
  <si>
    <t>3.3 Constat d'effectif du 1er degré - Secteur Public - Rentrée 2025</t>
  </si>
  <si>
    <t>3.4 Constat d'effectif du 1er degré - Secteur Privé - Rentrée 2025</t>
  </si>
  <si>
    <t>IEN MATOURY - REGINA - OYAPOCK</t>
  </si>
  <si>
    <t>PASCAL JOINVILLE</t>
  </si>
  <si>
    <t>HORS REP+</t>
  </si>
  <si>
    <t>IEN CAYENNE 1 - SAUL</t>
  </si>
  <si>
    <t>IEN KOUROU 2 - SINNAMARY - IRACOUBO - ST</t>
  </si>
  <si>
    <t>LUCKNER D'ABREU</t>
  </si>
  <si>
    <t>GILBERTE BRIQUET</t>
  </si>
  <si>
    <t>ANTOINE ABIENSO</t>
  </si>
  <si>
    <t>CECILE CLERVAUX</t>
  </si>
  <si>
    <t>CHERRY JEAN-MARIE</t>
  </si>
  <si>
    <t>JOCELYNE HORTH</t>
  </si>
  <si>
    <t>MARIE-LOUISE BRIAIS</t>
  </si>
  <si>
    <t>JEAN MOMOU</t>
  </si>
  <si>
    <t>JACINTHA ELISSEE</t>
  </si>
  <si>
    <t>ROSITA SABAYO</t>
  </si>
  <si>
    <t>ULRICH ROBEIRI</t>
  </si>
  <si>
    <t>CAPITAINE LOUIS FOFI</t>
  </si>
  <si>
    <t>COJANDE SAINT-AUGUSTE</t>
  </si>
  <si>
    <t>CHANTAL SMITH-VERDEROSA</t>
  </si>
  <si>
    <t>MAURICE BELLONY</t>
  </si>
  <si>
    <t>GASTON MONNERVILLE</t>
  </si>
  <si>
    <t>GABIN ROZE</t>
  </si>
  <si>
    <t>MADLY MARIGNAN</t>
  </si>
  <si>
    <t>FLORENCIENNE WING-PIOU</t>
  </si>
  <si>
    <t>ALEXANDRE DUPLESSIS</t>
  </si>
  <si>
    <t>ELIE STEPHENSON</t>
  </si>
  <si>
    <t>PIERRE THERESE</t>
  </si>
  <si>
    <t>MICHEL NORKA</t>
  </si>
  <si>
    <t>YOLAINE CHARLOTTE-BOLORE</t>
  </si>
  <si>
    <t>TOBIE BALLA</t>
  </si>
  <si>
    <t>ZAC DE SOULA</t>
  </si>
  <si>
    <t>LEON BERTRAND</t>
  </si>
  <si>
    <t>RAYMOND RIBAL</t>
  </si>
  <si>
    <t>AGATHE MAIMAN</t>
  </si>
  <si>
    <t>MAURICE BAYERON</t>
  </si>
  <si>
    <t>SPARWINE</t>
  </si>
  <si>
    <t>ANTHONISIE ANAKABA</t>
  </si>
  <si>
    <t>REGINA ADONIS</t>
  </si>
  <si>
    <t>9730602S</t>
  </si>
  <si>
    <t>9730604U</t>
  </si>
  <si>
    <t>PAULETTE WEBB LOUISAN</t>
  </si>
  <si>
    <t>9730608Y</t>
  </si>
  <si>
    <t>GEORGES OTHILY</t>
  </si>
  <si>
    <t>9730611B</t>
  </si>
  <si>
    <t>EDOUARD JEAN</t>
  </si>
  <si>
    <t>9730612C</t>
  </si>
  <si>
    <t>PROVISOIRE DE BALATA</t>
  </si>
  <si>
    <t>9730617H</t>
  </si>
  <si>
    <t>JEAN DE LA FONTAINE</t>
  </si>
  <si>
    <t>Mise à jour des données: octobtre 2025</t>
  </si>
  <si>
    <t>3.1 Constat d'effectif du 1er degré - Par Circonscription - Rentrée 2025</t>
  </si>
  <si>
    <t>3.2 Constat d'effectif du 1er degré - Par Commune - Rentrée 2025</t>
  </si>
  <si>
    <t>3.3- Catographie - évoltuition des effectifs par commune entre les rentrées 2024 et 2025</t>
  </si>
  <si>
    <t>2.2 - Evolution des effectifs de classe depuis 2015</t>
  </si>
  <si>
    <t>2.1 - Evolution des effectifs d'élèves depuis 2015</t>
  </si>
  <si>
    <t>Cycle 1 : pour 100 élèves dénombrés en 2015, 119 sont comptabilisés en 2025. Entre 2015 et 2025 les effectifs du Cycle 1 ont donc augmenté de 19 %.</t>
  </si>
  <si>
    <t>IEN ADJOINT SAINT-LAURENT DU MARON</t>
  </si>
  <si>
    <t>SAINT JEAN BAPTISTE DE LA SALL</t>
  </si>
  <si>
    <t>C.A.L.M.E.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</si>
</sst>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_€"/>
  </numFmts>
  <fonts count="74" x14ac:knownFonts="1">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Calibri"/>
      <family val="2"/>
    </font>
    <font>
      <sz val="8"/>
      <color indexed="8"/>
      <name val="Calibri"/>
      <family val="2"/>
    </font>
    <font>
      <b/>
      <u/>
      <sz val="13"/>
      <name val="Calibri"/>
      <family val="2"/>
    </font>
    <font>
      <sz val="11"/>
      <color theme="1"/>
      <name val="Calibri"/>
      <family val="2"/>
      <scheme val="minor"/>
    </font>
    <font>
      <u/>
      <sz val="11"/>
      <color theme="10"/>
      <name val="Calibri"/>
      <family val="2"/>
    </font>
    <font>
      <u/>
      <sz val="10"/>
      <color theme="10"/>
      <name val="Arial"/>
      <family val="2"/>
    </font>
    <font>
      <sz val="10"/>
      <color rgb="FF000000"/>
      <name val="Arial"/>
      <family val="2"/>
    </font>
    <font>
      <b/>
      <sz val="11"/>
      <color theme="3"/>
      <name val="Calibri"/>
      <family val="2"/>
      <scheme val="minor"/>
    </font>
    <font>
      <b/>
      <sz val="11"/>
      <color theme="1"/>
      <name val="Calibri"/>
      <family val="2"/>
      <scheme val="minor"/>
    </font>
    <font>
      <b/>
      <sz val="11"/>
      <color theme="0"/>
      <name val="Calibri"/>
      <family val="2"/>
      <scheme val="minor"/>
    </font>
    <font>
      <b/>
      <sz val="14"/>
      <color rgb="FF000000"/>
      <name val="Book Antiqua"/>
      <family val="1"/>
    </font>
    <font>
      <b/>
      <sz val="11"/>
      <color rgb="FF000000"/>
      <name val="Book Antiqua"/>
      <family val="1"/>
    </font>
    <font>
      <sz val="11"/>
      <color rgb="FF000000"/>
      <name val="Book Antiqua"/>
      <family val="1"/>
    </font>
    <font>
      <b/>
      <sz val="20"/>
      <color rgb="FF7030A0"/>
      <name val="Arial"/>
      <family val="2"/>
    </font>
    <font>
      <b/>
      <sz val="20"/>
      <color rgb="FF76923C"/>
      <name val="Arial"/>
      <family val="2"/>
    </font>
    <font>
      <sz val="11"/>
      <name val="Calibri"/>
      <family val="2"/>
      <scheme val="minor"/>
    </font>
    <font>
      <sz val="14"/>
      <name val="Calibri"/>
      <family val="2"/>
      <scheme val="minor"/>
    </font>
    <font>
      <sz val="10"/>
      <name val="Calibri"/>
      <family val="2"/>
      <scheme val="minor"/>
    </font>
    <font>
      <sz val="12"/>
      <name val="Calibri"/>
      <family val="2"/>
      <scheme val="minor"/>
    </font>
    <font>
      <b/>
      <sz val="20"/>
      <color rgb="FFFF0000"/>
      <name val="Calibri"/>
      <family val="2"/>
      <scheme val="minor"/>
    </font>
    <font>
      <b/>
      <sz val="9"/>
      <color theme="1"/>
      <name val="Calibri"/>
      <family val="2"/>
      <scheme val="minor"/>
    </font>
    <font>
      <b/>
      <sz val="20"/>
      <color theme="6" tint="-0.249977111117893"/>
      <name val="Arial"/>
      <family val="2"/>
    </font>
    <font>
      <sz val="11"/>
      <color theme="6" tint="-0.249977111117893"/>
      <name val="Book Antiqua"/>
      <family val="1"/>
    </font>
    <font>
      <sz val="11"/>
      <color theme="6" tint="-0.249977111117893"/>
      <name val="Calibri"/>
      <family val="2"/>
      <scheme val="minor"/>
    </font>
    <font>
      <sz val="9"/>
      <color theme="1"/>
      <name val="Calibri"/>
      <family val="2"/>
      <scheme val="minor"/>
    </font>
    <font>
      <sz val="14"/>
      <color theme="1"/>
      <name val="Calibri"/>
      <family val="2"/>
      <scheme val="minor"/>
    </font>
    <font>
      <b/>
      <sz val="14"/>
      <name val="Calibri"/>
      <family val="2"/>
      <scheme val="minor"/>
    </font>
    <font>
      <b/>
      <sz val="8"/>
      <color theme="1"/>
      <name val="Calibri"/>
      <family val="2"/>
      <scheme val="minor"/>
    </font>
    <font>
      <b/>
      <sz val="11"/>
      <name val="Calibri"/>
      <family val="2"/>
      <scheme val="minor"/>
    </font>
    <font>
      <sz val="9"/>
      <name val="Calibri"/>
      <family val="2"/>
      <scheme val="minor"/>
    </font>
    <font>
      <sz val="10"/>
      <color theme="1"/>
      <name val="Calibri"/>
      <family val="2"/>
      <scheme val="minor"/>
    </font>
    <font>
      <sz val="8"/>
      <color theme="1"/>
      <name val="Calibri"/>
      <family val="2"/>
      <scheme val="minor"/>
    </font>
    <font>
      <b/>
      <sz val="16"/>
      <color theme="1"/>
      <name val="Calibri"/>
      <family val="2"/>
      <scheme val="minor"/>
    </font>
    <font>
      <b/>
      <sz val="20"/>
      <color theme="6" tint="-0.249977111117893"/>
      <name val="Calibri"/>
      <family val="2"/>
      <scheme val="minor"/>
    </font>
    <font>
      <b/>
      <sz val="8"/>
      <name val="Calibri"/>
      <family val="2"/>
      <scheme val="minor"/>
    </font>
    <font>
      <sz val="9"/>
      <color indexed="8"/>
      <name val="Calibri"/>
      <family val="2"/>
      <scheme val="minor"/>
    </font>
    <font>
      <b/>
      <sz val="14"/>
      <color rgb="FF000000"/>
      <name val="Calibri"/>
      <family val="2"/>
      <scheme val="minor"/>
    </font>
    <font>
      <b/>
      <sz val="10"/>
      <name val="Calibri"/>
      <family val="2"/>
      <scheme val="minor"/>
    </font>
    <font>
      <sz val="10"/>
      <color indexed="8"/>
      <name val="Calibri"/>
      <family val="2"/>
      <scheme val="minor"/>
    </font>
    <font>
      <sz val="20"/>
      <name val="Calibri"/>
      <family val="2"/>
      <scheme val="minor"/>
    </font>
    <font>
      <b/>
      <sz val="12"/>
      <name val="Calibri"/>
      <family val="2"/>
      <scheme val="minor"/>
    </font>
    <font>
      <b/>
      <sz val="15"/>
      <name val="Calibri"/>
      <family val="2"/>
      <scheme val="minor"/>
    </font>
    <font>
      <b/>
      <sz val="13"/>
      <name val="Calibri"/>
      <family val="2"/>
      <scheme val="minor"/>
    </font>
    <font>
      <sz val="12"/>
      <color theme="1"/>
      <name val="Calibri"/>
      <family val="2"/>
      <scheme val="minor"/>
    </font>
    <font>
      <u/>
      <sz val="12"/>
      <color theme="10"/>
      <name val="Calibri"/>
      <family val="2"/>
      <scheme val="minor"/>
    </font>
    <font>
      <b/>
      <sz val="11"/>
      <name val="Calibri"/>
      <family val="2"/>
      <scheme val="minor"/>
    </font>
    <font>
      <b/>
      <sz val="12"/>
      <color theme="1"/>
      <name val="Calibri"/>
      <family val="2"/>
      <scheme val="minor"/>
    </font>
    <font>
      <sz val="12"/>
      <name val="Calibri"/>
      <family val="2"/>
    </font>
    <font>
      <b/>
      <i/>
      <sz val="12"/>
      <name val="Calibri"/>
      <family val="2"/>
      <scheme val="minor"/>
    </font>
    <font>
      <b/>
      <sz val="10"/>
      <name val="Calibri"/>
      <family val="2"/>
      <scheme val="minor"/>
    </font>
    <font>
      <b/>
      <sz val="11"/>
      <name val="Calibri"/>
      <family val="2"/>
      <scheme val="minor"/>
    </font>
    <font>
      <b/>
      <sz val="11"/>
      <name val="Calibri"/>
      <family val="2"/>
      <scheme val="minor"/>
    </font>
    <font>
      <b/>
      <sz val="14"/>
      <color theme="1"/>
      <name val="Calibri"/>
      <family val="2"/>
      <scheme val="minor"/>
    </font>
    <font>
      <sz val="11"/>
      <color indexed="8"/>
      <name val="Calibri"/>
      <family val="2"/>
      <scheme val="minor"/>
    </font>
    <font>
      <sz val="14"/>
      <name val="Calibri"/>
      <family val="2"/>
    </font>
    <font>
      <b/>
      <i/>
      <sz val="14"/>
      <name val="Calibri"/>
      <family val="2"/>
      <scheme val="minor"/>
    </font>
    <font>
      <b/>
      <sz val="16"/>
      <name val="Calibri"/>
      <family val="2"/>
      <scheme val="minor"/>
    </font>
    <font>
      <sz val="16"/>
      <color theme="1"/>
      <name val="Calibri"/>
      <family val="2"/>
      <scheme val="minor"/>
    </font>
    <font>
      <sz val="16"/>
      <name val="Calibri"/>
      <family val="2"/>
      <scheme val="minor"/>
    </font>
    <font>
      <b/>
      <i/>
      <sz val="9"/>
      <color theme="1"/>
      <name val="Calibri"/>
      <family val="2"/>
      <scheme val="minor"/>
    </font>
    <font>
      <b/>
      <i/>
      <sz val="8"/>
      <name val="Calibri"/>
      <family val="2"/>
      <scheme val="minor"/>
    </font>
    <font>
      <b/>
      <i/>
      <sz val="8"/>
      <color theme="1"/>
      <name val="Calibri"/>
      <family val="2"/>
      <scheme val="minor"/>
    </font>
    <font>
      <sz val="11"/>
      <color rgb="FFFF0000"/>
      <name val="Calibri"/>
      <family val="2"/>
      <scheme val="minor"/>
    </font>
    <font>
      <sz val="8"/>
      <name val="Calibri"/>
      <family val="2"/>
      <scheme val="minor"/>
    </font>
    <font>
      <b/>
      <sz val="18"/>
      <color rgb="FF000000"/>
      <name val="Calibri"/>
      <family val="2"/>
      <scheme val="minor"/>
    </font>
    <font>
      <u/>
      <sz val="12"/>
      <color theme="10"/>
      <name val="Calibri"/>
      <family val="2"/>
    </font>
    <font>
      <sz val="9"/>
      <color rgb="FF333333"/>
      <name val="Arial"/>
      <family val="2"/>
    </font>
    <font>
      <sz val="14"/>
      <color rgb="FF333333"/>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rgb="FFFFFFFF"/>
      </patternFill>
    </fill>
  </fills>
  <borders count="6">
    <border>
      <left/>
      <right/>
      <top/>
      <bottom/>
      <diagonal/>
    </border>
    <border>
      <left/>
      <right/>
      <top style="thin">
        <color indexed="64"/>
      </top>
      <bottom/>
      <diagonal/>
    </border>
    <border>
      <left/>
      <right/>
      <top style="thin">
        <color theme="0" tint="-0.14996795556505021"/>
      </top>
      <bottom style="thin">
        <color theme="0" tint="-0.149967955565050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style="thin">
        <color rgb="FFDDDDDD"/>
      </left>
      <right style="thin">
        <color rgb="FFDDDDDD"/>
      </right>
      <top style="thin">
        <color rgb="FFDDDDDD"/>
      </top>
      <bottom style="thin">
        <color rgb="FFDDDDDD"/>
      </bottom>
      <diagonal/>
    </border>
  </borders>
  <cellStyleXfs count="20">
    <xf numFmtId="0" fontId="0"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xf numFmtId="0" fontId="10" fillId="0" borderId="0" applyNumberFormat="0" applyFill="0" applyBorder="0" applyAlignment="0" applyProtection="0">
      <alignment vertical="top"/>
      <protection locked="0"/>
    </xf>
    <xf numFmtId="0" fontId="2" fillId="0" borderId="0"/>
    <xf numFmtId="0" fontId="1" fillId="0" borderId="0"/>
    <xf numFmtId="0" fontId="1" fillId="0" borderId="0"/>
    <xf numFmtId="0" fontId="3" fillId="0" borderId="0"/>
    <xf numFmtId="0" fontId="1" fillId="0" borderId="0"/>
    <xf numFmtId="0" fontId="4" fillId="0" borderId="0"/>
    <xf numFmtId="0" fontId="1" fillId="0" borderId="0"/>
    <xf numFmtId="0" fontId="9" fillId="0" borderId="0"/>
    <xf numFmtId="0" fontId="9" fillId="0" borderId="0"/>
    <xf numFmtId="0" fontId="12" fillId="0" borderId="0"/>
    <xf numFmtId="0" fontId="12" fillId="0" borderId="0"/>
    <xf numFmtId="0" fontId="5" fillId="0" borderId="0"/>
    <xf numFmtId="0" fontId="1" fillId="0" borderId="0"/>
    <xf numFmtId="9" fontId="9"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cellStyleXfs>
  <cellXfs count="180">
    <xf numFmtId="0" fontId="0" fillId="0" borderId="0" xfId="0"/>
    <xf numFmtId="0" fontId="16" fillId="0" borderId="0" xfId="0" applyFont="1" applyAlignment="1">
      <alignment horizontal="justify"/>
    </xf>
    <xf numFmtId="0" fontId="17" fillId="0" borderId="0" xfId="0" applyFont="1" applyAlignment="1">
      <alignment horizontal="justify"/>
    </xf>
    <xf numFmtId="0" fontId="18" fillId="0" borderId="0" xfId="0" applyFont="1" applyAlignment="1">
      <alignment horizontal="justify"/>
    </xf>
    <xf numFmtId="0" fontId="19" fillId="0" borderId="0" xfId="0" applyFont="1" applyAlignment="1"/>
    <xf numFmtId="0" fontId="20" fillId="0" borderId="0" xfId="0" applyFont="1" applyAlignment="1"/>
    <xf numFmtId="0" fontId="21" fillId="0" borderId="0" xfId="0" applyFont="1"/>
    <xf numFmtId="0" fontId="0" fillId="0" borderId="0" xfId="0"/>
    <xf numFmtId="0" fontId="21" fillId="0" borderId="0" xfId="0" applyFont="1" applyFill="1" applyAlignment="1">
      <alignment horizontal="center"/>
    </xf>
    <xf numFmtId="0" fontId="21" fillId="0" borderId="0" xfId="0" applyFont="1" applyFill="1"/>
    <xf numFmtId="0" fontId="22" fillId="0" borderId="0" xfId="0" applyFont="1" applyAlignment="1">
      <alignment vertical="center"/>
    </xf>
    <xf numFmtId="0" fontId="23" fillId="0" borderId="0" xfId="0" applyFont="1" applyAlignment="1">
      <alignment horizontal="center" vertical="center"/>
    </xf>
    <xf numFmtId="0" fontId="24" fillId="0" borderId="0" xfId="0" applyFont="1"/>
    <xf numFmtId="0" fontId="25" fillId="0" borderId="0" xfId="0" applyFont="1" applyFill="1"/>
    <xf numFmtId="0" fontId="26" fillId="0" borderId="0" xfId="0" applyFont="1"/>
    <xf numFmtId="0" fontId="27" fillId="0" borderId="0" xfId="0" applyFont="1" applyAlignment="1"/>
    <xf numFmtId="0" fontId="28" fillId="0" borderId="0" xfId="0" applyFont="1" applyAlignment="1">
      <alignment horizontal="justify"/>
    </xf>
    <xf numFmtId="0" fontId="29" fillId="0" borderId="0" xfId="0" applyFont="1"/>
    <xf numFmtId="0" fontId="27" fillId="0" borderId="0" xfId="0" applyFont="1" applyAlignment="1">
      <alignment horizontal="justify"/>
    </xf>
    <xf numFmtId="0" fontId="30" fillId="0" borderId="0" xfId="0" applyFont="1" applyAlignment="1">
      <alignment vertical="center"/>
    </xf>
    <xf numFmtId="0" fontId="31" fillId="0" borderId="0" xfId="0" applyFont="1"/>
    <xf numFmtId="0" fontId="32" fillId="0" borderId="0" xfId="0" applyFont="1" applyFill="1" applyAlignment="1">
      <alignment horizontal="left"/>
    </xf>
    <xf numFmtId="0" fontId="33" fillId="0" borderId="0" xfId="0" applyFont="1" applyFill="1" applyBorder="1"/>
    <xf numFmtId="0" fontId="34" fillId="0" borderId="0" xfId="19" applyFont="1" applyFill="1" applyBorder="1" applyAlignment="1">
      <alignment horizontal="left" vertical="center" wrapText="1"/>
    </xf>
    <xf numFmtId="3" fontId="34" fillId="0" borderId="0" xfId="19" applyNumberFormat="1" applyFont="1" applyFill="1" applyBorder="1" applyAlignment="1">
      <alignment horizontal="right" vertical="center" indent="1"/>
    </xf>
    <xf numFmtId="0" fontId="15" fillId="0" borderId="0" xfId="19" applyFont="1" applyFill="1" applyBorder="1" applyAlignment="1">
      <alignment horizontal="center" vertical="center"/>
    </xf>
    <xf numFmtId="0" fontId="34" fillId="2" borderId="0" xfId="19" applyFont="1" applyFill="1" applyBorder="1" applyAlignment="1">
      <alignment horizontal="right" vertical="center" wrapText="1" indent="1"/>
    </xf>
    <xf numFmtId="3" fontId="21" fillId="0" borderId="0" xfId="19" applyNumberFormat="1" applyFont="1" applyFill="1" applyBorder="1" applyAlignment="1">
      <alignment horizontal="right" vertical="center" indent="1"/>
    </xf>
    <xf numFmtId="0" fontId="34" fillId="0" borderId="0" xfId="19" applyFont="1" applyFill="1" applyBorder="1" applyAlignment="1">
      <alignment horizontal="right" vertical="center" wrapText="1" indent="1"/>
    </xf>
    <xf numFmtId="0" fontId="35" fillId="0" borderId="0" xfId="0" applyFont="1" applyBorder="1" applyAlignment="1"/>
    <xf numFmtId="0" fontId="32" fillId="0" borderId="0" xfId="0" applyFont="1" applyFill="1" applyBorder="1" applyAlignment="1">
      <alignment horizontal="left"/>
    </xf>
    <xf numFmtId="0" fontId="36" fillId="0" borderId="0" xfId="0" applyFont="1" applyFill="1" applyBorder="1"/>
    <xf numFmtId="0" fontId="14" fillId="2" borderId="0" xfId="0" applyFont="1" applyFill="1" applyBorder="1" applyAlignment="1">
      <alignment vertical="center"/>
    </xf>
    <xf numFmtId="0" fontId="14" fillId="2" borderId="0" xfId="0" applyFont="1" applyFill="1" applyBorder="1" applyAlignment="1">
      <alignment horizontal="right" vertical="center" wrapText="1" indent="1"/>
    </xf>
    <xf numFmtId="0" fontId="14" fillId="2" borderId="0" xfId="0" applyFont="1" applyFill="1" applyBorder="1" applyAlignment="1">
      <alignment horizontal="right" vertical="center" indent="1"/>
    </xf>
    <xf numFmtId="0" fontId="36" fillId="0" borderId="0" xfId="0" applyFont="1" applyFill="1" applyBorder="1" applyAlignment="1">
      <alignment vertical="center"/>
    </xf>
    <xf numFmtId="0" fontId="0" fillId="0" borderId="0" xfId="0" applyFont="1" applyFill="1" applyBorder="1" applyAlignment="1">
      <alignment vertical="center" wrapText="1"/>
    </xf>
    <xf numFmtId="3" fontId="0" fillId="0" borderId="0" xfId="0" applyNumberFormat="1" applyFont="1" applyFill="1" applyBorder="1" applyAlignment="1">
      <alignment horizontal="right" vertical="center" indent="1"/>
    </xf>
    <xf numFmtId="3" fontId="14" fillId="0" borderId="0" xfId="0" applyNumberFormat="1" applyFont="1" applyFill="1" applyBorder="1" applyAlignment="1">
      <alignment horizontal="right" vertical="center" indent="1"/>
    </xf>
    <xf numFmtId="0" fontId="0" fillId="0" borderId="0" xfId="0" applyFont="1" applyFill="1" applyBorder="1" applyAlignment="1">
      <alignment vertical="center"/>
    </xf>
    <xf numFmtId="0" fontId="14" fillId="0" borderId="0" xfId="0" applyFont="1" applyFill="1" applyBorder="1" applyAlignment="1">
      <alignment horizontal="right" vertical="center" indent="1"/>
    </xf>
    <xf numFmtId="0" fontId="36" fillId="0" borderId="0" xfId="0" applyFont="1" applyFill="1" applyBorder="1" applyAlignment="1">
      <alignment horizontal="center" vertical="center"/>
    </xf>
    <xf numFmtId="0" fontId="0" fillId="0" borderId="0" xfId="0" applyFont="1" applyFill="1" applyBorder="1"/>
    <xf numFmtId="0" fontId="0" fillId="0" borderId="0" xfId="0" applyFont="1" applyFill="1" applyBorder="1" applyAlignment="1">
      <alignment horizontal="right" indent="1"/>
    </xf>
    <xf numFmtId="0" fontId="14" fillId="0" borderId="1" xfId="0" applyFont="1" applyFill="1" applyBorder="1" applyAlignment="1">
      <alignment horizontal="right" vertical="center" indent="1"/>
    </xf>
    <xf numFmtId="3" fontId="14" fillId="0" borderId="1" xfId="0" applyNumberFormat="1" applyFont="1" applyFill="1" applyBorder="1" applyAlignment="1">
      <alignment horizontal="right" vertical="center" indent="1"/>
    </xf>
    <xf numFmtId="0" fontId="36" fillId="0" borderId="0" xfId="0" applyFont="1" applyFill="1" applyBorder="1" applyAlignment="1">
      <alignment horizontal="right" vertical="center" indent="1"/>
    </xf>
    <xf numFmtId="0" fontId="30" fillId="0" borderId="0" xfId="0" applyFont="1" applyFill="1" applyBorder="1"/>
    <xf numFmtId="0" fontId="36" fillId="0" borderId="0" xfId="0" applyFont="1" applyFill="1" applyBorder="1" applyAlignment="1">
      <alignment horizontal="center"/>
    </xf>
    <xf numFmtId="0" fontId="37" fillId="0" borderId="0" xfId="0" applyFont="1" applyFill="1" applyBorder="1"/>
    <xf numFmtId="0" fontId="37" fillId="0" borderId="0" xfId="0" applyFont="1" applyFill="1" applyBorder="1" applyAlignment="1">
      <alignment horizontal="center"/>
    </xf>
    <xf numFmtId="3" fontId="38" fillId="0" borderId="0" xfId="0" applyNumberFormat="1" applyFont="1" applyBorder="1" applyAlignment="1">
      <alignment horizontal="left" vertical="center"/>
    </xf>
    <xf numFmtId="3" fontId="14" fillId="0" borderId="0" xfId="0" applyNumberFormat="1" applyFont="1" applyFill="1" applyBorder="1" applyAlignment="1">
      <alignment horizontal="center" vertical="center"/>
    </xf>
    <xf numFmtId="0" fontId="14" fillId="0" borderId="0" xfId="0" applyFont="1" applyBorder="1" applyAlignment="1">
      <alignment vertical="center"/>
    </xf>
    <xf numFmtId="0" fontId="0" fillId="0" borderId="0" xfId="0" applyFont="1" applyBorder="1" applyAlignment="1">
      <alignment horizontal="left" vertical="center" indent="1"/>
    </xf>
    <xf numFmtId="3" fontId="0" fillId="0" borderId="0" xfId="0" applyNumberFormat="1" applyFont="1" applyBorder="1" applyAlignment="1">
      <alignment horizontal="center" vertical="center"/>
    </xf>
    <xf numFmtId="0" fontId="0" fillId="0" borderId="0" xfId="0" applyFont="1" applyBorder="1"/>
    <xf numFmtId="3"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3" fontId="38" fillId="0" borderId="0" xfId="0" applyNumberFormat="1" applyFont="1" applyBorder="1" applyAlignment="1">
      <alignment vertical="center"/>
    </xf>
    <xf numFmtId="0" fontId="30" fillId="0" borderId="0" xfId="0" applyFont="1" applyFill="1" applyBorder="1" applyAlignment="1">
      <alignment horizontal="right" vertical="center" indent="1"/>
    </xf>
    <xf numFmtId="0" fontId="0" fillId="0" borderId="0" xfId="0" applyFont="1" applyBorder="1" applyAlignment="1">
      <alignment horizontal="right" vertical="center" wrapText="1" indent="1"/>
    </xf>
    <xf numFmtId="0" fontId="0" fillId="0" borderId="0" xfId="0" applyFont="1" applyFill="1" applyBorder="1" applyAlignment="1">
      <alignment horizontal="center" vertical="center" wrapText="1"/>
    </xf>
    <xf numFmtId="0" fontId="0" fillId="0" borderId="0" xfId="0" applyFont="1" applyFill="1" applyBorder="1" applyAlignment="1">
      <alignment horizontal="right" vertical="center" wrapText="1" indent="1"/>
    </xf>
    <xf numFmtId="3" fontId="0" fillId="0" borderId="0" xfId="0" applyNumberFormat="1" applyFont="1" applyBorder="1" applyAlignment="1">
      <alignment horizontal="left" vertical="center" indent="1"/>
    </xf>
    <xf numFmtId="3" fontId="14" fillId="0" borderId="0" xfId="0" applyNumberFormat="1" applyFont="1" applyBorder="1" applyAlignment="1">
      <alignment horizontal="right" vertical="center" indent="1"/>
    </xf>
    <xf numFmtId="0" fontId="39" fillId="0" borderId="0" xfId="0" applyFont="1" applyAlignment="1"/>
    <xf numFmtId="0" fontId="39" fillId="0" borderId="0" xfId="0" applyFont="1" applyAlignment="1">
      <alignment horizontal="justify"/>
    </xf>
    <xf numFmtId="0" fontId="34" fillId="0" borderId="0" xfId="19" applyFont="1" applyFill="1" applyBorder="1" applyAlignment="1">
      <alignment horizontal="right" vertical="center" indent="1"/>
    </xf>
    <xf numFmtId="0" fontId="40" fillId="0" borderId="0" xfId="0" applyFont="1" applyFill="1"/>
    <xf numFmtId="0" fontId="41" fillId="0" borderId="0" xfId="0" applyFont="1" applyBorder="1" applyAlignment="1">
      <alignment vertical="top" wrapText="1"/>
    </xf>
    <xf numFmtId="0" fontId="42" fillId="0" borderId="0" xfId="0" applyFont="1" applyFill="1" applyBorder="1" applyAlignment="1">
      <alignment horizontal="left" vertical="center" indent="1"/>
    </xf>
    <xf numFmtId="0" fontId="21" fillId="0" borderId="0" xfId="0" applyFont="1" applyFill="1" applyAlignment="1">
      <alignment horizontal="left" vertical="center" indent="1"/>
    </xf>
    <xf numFmtId="0" fontId="21" fillId="0" borderId="0" xfId="0" applyFont="1" applyFill="1" applyAlignment="1">
      <alignment horizontal="left" vertical="center" wrapText="1" indent="1"/>
    </xf>
    <xf numFmtId="0" fontId="21" fillId="0" borderId="0" xfId="0" applyFont="1" applyFill="1" applyBorder="1" applyAlignment="1">
      <alignment horizontal="left" vertical="center" indent="1"/>
    </xf>
    <xf numFmtId="0" fontId="21" fillId="0" borderId="0" xfId="0" applyFont="1" applyFill="1" applyAlignment="1">
      <alignment horizontal="right" vertical="center" indent="1"/>
    </xf>
    <xf numFmtId="0" fontId="21" fillId="0" borderId="0" xfId="0" applyFont="1" applyFill="1" applyAlignment="1">
      <alignment horizontal="right" vertical="center"/>
    </xf>
    <xf numFmtId="0" fontId="32" fillId="0" borderId="0" xfId="0" applyFont="1" applyFill="1" applyBorder="1" applyAlignment="1">
      <alignment horizontal="left" vertical="center" indent="1"/>
    </xf>
    <xf numFmtId="0" fontId="21" fillId="0" borderId="0" xfId="0" applyFont="1" applyFill="1" applyBorder="1" applyAlignment="1">
      <alignment horizontal="left" vertical="center" wrapText="1" indent="1"/>
    </xf>
    <xf numFmtId="0" fontId="21" fillId="0" borderId="0" xfId="0" applyFont="1" applyFill="1" applyBorder="1" applyAlignment="1">
      <alignment horizontal="right" vertical="center" indent="1"/>
    </xf>
    <xf numFmtId="0" fontId="0" fillId="0" borderId="0" xfId="0" applyFont="1"/>
    <xf numFmtId="164" fontId="0" fillId="0" borderId="0" xfId="0" applyNumberFormat="1" applyFont="1"/>
    <xf numFmtId="0" fontId="0" fillId="0" borderId="0" xfId="0" applyFont="1" applyAlignment="1">
      <alignment horizontal="left" vertical="center" indent="1"/>
    </xf>
    <xf numFmtId="0" fontId="0" fillId="0" borderId="0" xfId="0" applyFont="1" applyAlignment="1">
      <alignment horizontal="right" vertical="center" indent="1"/>
    </xf>
    <xf numFmtId="0" fontId="0" fillId="0" borderId="0" xfId="0" applyFont="1" applyAlignment="1">
      <alignment horizontal="right" vertical="center"/>
    </xf>
    <xf numFmtId="0" fontId="0" fillId="0" borderId="0" xfId="0" applyFont="1" applyAlignment="1">
      <alignment horizontal="left" vertical="center" wrapText="1" indent="1"/>
    </xf>
    <xf numFmtId="0" fontId="43" fillId="2" borderId="0" xfId="5" applyFont="1" applyFill="1" applyBorder="1" applyAlignment="1" applyProtection="1">
      <alignment horizontal="left" vertical="center" indent="1"/>
      <protection locked="0"/>
    </xf>
    <xf numFmtId="0" fontId="43" fillId="2" borderId="0" xfId="5" applyFont="1" applyFill="1" applyBorder="1" applyAlignment="1" applyProtection="1">
      <alignment horizontal="left" vertical="center" wrapText="1" indent="1"/>
      <protection locked="0"/>
    </xf>
    <xf numFmtId="0" fontId="43" fillId="2" borderId="0" xfId="5" applyFont="1" applyFill="1" applyBorder="1" applyAlignment="1" applyProtection="1">
      <alignment horizontal="right" vertical="center" wrapText="1" indent="1"/>
      <protection locked="0"/>
    </xf>
    <xf numFmtId="0" fontId="43" fillId="2" borderId="0" xfId="5" applyFont="1" applyFill="1" applyBorder="1" applyAlignment="1" applyProtection="1">
      <alignment horizontal="right" vertical="center" wrapText="1" indent="1"/>
    </xf>
    <xf numFmtId="0" fontId="43" fillId="2" borderId="0" xfId="5" applyFont="1" applyFill="1" applyBorder="1" applyAlignment="1" applyProtection="1">
      <alignment horizontal="right" vertical="center" indent="1"/>
      <protection locked="0"/>
    </xf>
    <xf numFmtId="49" fontId="23" fillId="0" borderId="2" xfId="5" applyNumberFormat="1" applyFont="1" applyFill="1" applyBorder="1" applyAlignment="1" applyProtection="1">
      <alignment horizontal="left" vertical="center" indent="1"/>
      <protection locked="0"/>
    </xf>
    <xf numFmtId="0" fontId="23" fillId="0" borderId="2" xfId="5" applyNumberFormat="1" applyFont="1" applyFill="1" applyBorder="1" applyAlignment="1" applyProtection="1">
      <alignment horizontal="left" vertical="center" indent="1"/>
      <protection locked="0"/>
    </xf>
    <xf numFmtId="0" fontId="23" fillId="0" borderId="2" xfId="5" applyNumberFormat="1" applyFont="1" applyFill="1" applyBorder="1" applyAlignment="1" applyProtection="1">
      <alignment horizontal="left" vertical="center" wrapText="1" indent="1"/>
      <protection locked="0"/>
    </xf>
    <xf numFmtId="0" fontId="23" fillId="0" borderId="2" xfId="5" applyNumberFormat="1" applyFont="1" applyFill="1" applyBorder="1" applyAlignment="1" applyProtection="1">
      <alignment horizontal="right" vertical="center" indent="1"/>
      <protection locked="0"/>
    </xf>
    <xf numFmtId="164" fontId="23" fillId="0" borderId="2" xfId="5" applyNumberFormat="1" applyFont="1" applyFill="1" applyBorder="1" applyAlignment="1" applyProtection="1">
      <alignment horizontal="right" vertical="center" indent="1"/>
    </xf>
    <xf numFmtId="164" fontId="43" fillId="0" borderId="2" xfId="5" applyNumberFormat="1" applyFont="1" applyFill="1" applyBorder="1" applyAlignment="1" applyProtection="1">
      <alignment horizontal="right" vertical="center" indent="1"/>
    </xf>
    <xf numFmtId="164" fontId="23" fillId="0" borderId="2" xfId="5" applyNumberFormat="1" applyFont="1" applyFill="1" applyBorder="1" applyAlignment="1" applyProtection="1">
      <alignment horizontal="right" vertical="center"/>
      <protection locked="0"/>
    </xf>
    <xf numFmtId="49" fontId="23" fillId="0" borderId="2" xfId="5" applyNumberFormat="1" applyFont="1" applyFill="1" applyBorder="1" applyAlignment="1" applyProtection="1">
      <alignment horizontal="left" vertical="center" wrapText="1" indent="1"/>
      <protection locked="0"/>
    </xf>
    <xf numFmtId="49" fontId="44" fillId="0" borderId="2" xfId="5" applyNumberFormat="1" applyFont="1" applyFill="1" applyBorder="1" applyAlignment="1" applyProtection="1">
      <alignment horizontal="left" vertical="center" indent="1"/>
      <protection locked="0"/>
    </xf>
    <xf numFmtId="49" fontId="44" fillId="0" borderId="2" xfId="5" applyNumberFormat="1" applyFont="1" applyFill="1" applyBorder="1" applyAlignment="1" applyProtection="1">
      <alignment horizontal="left" vertical="center" wrapText="1" indent="1"/>
      <protection locked="0"/>
    </xf>
    <xf numFmtId="0" fontId="32" fillId="0" borderId="0" xfId="0" applyFont="1" applyAlignment="1">
      <alignment horizontal="left"/>
    </xf>
    <xf numFmtId="0" fontId="32" fillId="0" borderId="0" xfId="0" applyFont="1" applyAlignment="1">
      <alignment horizontal="center"/>
    </xf>
    <xf numFmtId="0" fontId="45" fillId="0" borderId="0" xfId="0" applyFont="1" applyAlignment="1">
      <alignment horizontal="justify"/>
    </xf>
    <xf numFmtId="0" fontId="46" fillId="0" borderId="0" xfId="0" applyFont="1" applyAlignment="1">
      <alignment horizontal="left"/>
    </xf>
    <xf numFmtId="0" fontId="24" fillId="0" borderId="0" xfId="0" applyFont="1" applyAlignment="1">
      <alignment horizontal="justify"/>
    </xf>
    <xf numFmtId="0" fontId="24" fillId="0" borderId="0" xfId="0" applyFont="1" applyAlignment="1">
      <alignment horizontal="left"/>
    </xf>
    <xf numFmtId="0" fontId="34" fillId="0" borderId="0" xfId="0" applyFont="1" applyAlignment="1">
      <alignment horizontal="left"/>
    </xf>
    <xf numFmtId="0" fontId="34" fillId="0" borderId="0" xfId="0" applyFont="1" applyAlignment="1">
      <alignment horizontal="justify"/>
    </xf>
    <xf numFmtId="0" fontId="47" fillId="0" borderId="0" xfId="0" applyFont="1" applyAlignment="1">
      <alignment horizontal="left"/>
    </xf>
    <xf numFmtId="0" fontId="48" fillId="0" borderId="0" xfId="0" applyFont="1" applyAlignment="1">
      <alignment horizontal="left"/>
    </xf>
    <xf numFmtId="0" fontId="49" fillId="0" borderId="0" xfId="0" applyFont="1"/>
    <xf numFmtId="0" fontId="50" fillId="0" borderId="0" xfId="1" applyFont="1" applyAlignment="1" applyProtection="1">
      <alignment horizontal="left"/>
    </xf>
    <xf numFmtId="0" fontId="46" fillId="0" borderId="0" xfId="0" applyFont="1" applyAlignment="1">
      <alignment horizontal="center"/>
    </xf>
    <xf numFmtId="0" fontId="50" fillId="0" borderId="0" xfId="1" applyFont="1" applyAlignment="1" applyProtection="1"/>
    <xf numFmtId="0" fontId="51" fillId="0" borderId="0" xfId="19" applyFont="1" applyFill="1" applyAlignment="1">
      <alignment horizontal="left" vertical="center" indent="1"/>
    </xf>
    <xf numFmtId="0" fontId="0" fillId="0" borderId="0" xfId="0" applyBorder="1"/>
    <xf numFmtId="0" fontId="0" fillId="0" borderId="3" xfId="0" applyBorder="1"/>
    <xf numFmtId="0" fontId="32"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34" fillId="0" borderId="0" xfId="19" applyFont="1" applyFill="1" applyBorder="1" applyAlignment="1">
      <alignment horizontal="left" vertical="center" wrapText="1" indent="1"/>
    </xf>
    <xf numFmtId="0" fontId="46" fillId="2" borderId="0" xfId="5" applyFont="1" applyFill="1" applyBorder="1" applyAlignment="1" applyProtection="1">
      <alignment horizontal="left" vertical="center" wrapText="1"/>
      <protection locked="0"/>
    </xf>
    <xf numFmtId="0" fontId="55" fillId="0" borderId="0" xfId="19" applyFont="1" applyFill="1" applyBorder="1"/>
    <xf numFmtId="0" fontId="56" fillId="0" borderId="0" xfId="19" applyFont="1" applyFill="1" applyAlignment="1">
      <alignment horizontal="left" vertical="center" indent="1"/>
    </xf>
    <xf numFmtId="0" fontId="46" fillId="2" borderId="0" xfId="5" applyFont="1" applyFill="1" applyBorder="1" applyAlignment="1" applyProtection="1">
      <alignment horizontal="left" vertical="center" wrapText="1"/>
    </xf>
    <xf numFmtId="3" fontId="0" fillId="0" borderId="0" xfId="0" applyNumberFormat="1" applyAlignment="1">
      <alignment horizontal="center" vertical="center"/>
    </xf>
    <xf numFmtId="3" fontId="52" fillId="3" borderId="0" xfId="0" applyNumberFormat="1" applyFont="1" applyFill="1" applyBorder="1" applyAlignment="1">
      <alignment horizontal="left" vertical="center" wrapText="1"/>
    </xf>
    <xf numFmtId="3" fontId="52" fillId="3" borderId="0" xfId="0" applyNumberFormat="1" applyFont="1" applyFill="1" applyBorder="1" applyAlignment="1">
      <alignment horizontal="center" vertical="center" wrapText="1"/>
    </xf>
    <xf numFmtId="3" fontId="57" fillId="0" borderId="0" xfId="19" applyNumberFormat="1" applyFont="1" applyFill="1" applyBorder="1" applyAlignment="1">
      <alignment horizontal="center" vertical="center"/>
    </xf>
    <xf numFmtId="3" fontId="58" fillId="3" borderId="0" xfId="0" applyNumberFormat="1" applyFont="1" applyFill="1" applyBorder="1" applyAlignment="1">
      <alignment horizontal="right" vertical="center" wrapText="1"/>
    </xf>
    <xf numFmtId="0" fontId="32" fillId="2" borderId="0" xfId="5" applyFont="1" applyFill="1" applyBorder="1" applyAlignment="1" applyProtection="1">
      <alignment horizontal="left" vertical="center" wrapText="1"/>
      <protection locked="0"/>
    </xf>
    <xf numFmtId="0" fontId="32" fillId="2" borderId="0" xfId="5" applyFont="1" applyFill="1" applyBorder="1" applyAlignment="1" applyProtection="1">
      <alignment horizontal="left" vertical="center" wrapText="1"/>
    </xf>
    <xf numFmtId="0" fontId="63" fillId="0" borderId="3" xfId="0" applyFont="1" applyBorder="1" applyAlignment="1">
      <alignment horizontal="left" vertical="center" indent="1"/>
    </xf>
    <xf numFmtId="0" fontId="64" fillId="0" borderId="3" xfId="5" applyNumberFormat="1" applyFont="1" applyFill="1" applyBorder="1" applyAlignment="1" applyProtection="1">
      <alignment horizontal="left" vertical="center" wrapText="1" indent="1"/>
      <protection locked="0"/>
    </xf>
    <xf numFmtId="0" fontId="64" fillId="0" borderId="3" xfId="0" applyFont="1" applyFill="1" applyBorder="1" applyAlignment="1">
      <alignment horizontal="right" vertical="center" indent="1"/>
    </xf>
    <xf numFmtId="0" fontId="64" fillId="0" borderId="3" xfId="0" applyFont="1" applyFill="1" applyBorder="1" applyAlignment="1">
      <alignment horizontal="left" vertical="center" indent="1"/>
    </xf>
    <xf numFmtId="3" fontId="38" fillId="4" borderId="0" xfId="0" applyNumberFormat="1" applyFont="1" applyFill="1" applyAlignment="1">
      <alignment horizontal="right" vertical="center"/>
    </xf>
    <xf numFmtId="0" fontId="63" fillId="0" borderId="4" xfId="0" applyFont="1" applyBorder="1" applyAlignment="1">
      <alignment horizontal="left" vertical="center" indent="1"/>
    </xf>
    <xf numFmtId="0" fontId="63" fillId="0" borderId="0" xfId="0" applyFont="1" applyBorder="1" applyAlignment="1">
      <alignment horizontal="left" vertical="center" indent="1"/>
    </xf>
    <xf numFmtId="0" fontId="66" fillId="0" borderId="0" xfId="19" applyFont="1" applyFill="1" applyBorder="1"/>
    <xf numFmtId="0" fontId="67" fillId="0" borderId="0" xfId="0" applyFont="1" applyFill="1" applyBorder="1"/>
    <xf numFmtId="3" fontId="68" fillId="0" borderId="0" xfId="0" applyNumberFormat="1" applyFont="1" applyFill="1" applyBorder="1" applyAlignment="1">
      <alignment horizontal="right" vertical="center" indent="1"/>
    </xf>
    <xf numFmtId="0" fontId="68" fillId="0" borderId="0" xfId="0" applyFont="1" applyBorder="1"/>
    <xf numFmtId="3" fontId="21" fillId="0" borderId="0" xfId="0" applyNumberFormat="1" applyFont="1" applyFill="1" applyBorder="1" applyAlignment="1">
      <alignment horizontal="right" vertical="center" indent="1"/>
    </xf>
    <xf numFmtId="0" fontId="41" fillId="0" borderId="0" xfId="0" applyFont="1" applyBorder="1" applyAlignment="1">
      <alignment horizontal="left" vertical="top" wrapText="1"/>
    </xf>
    <xf numFmtId="0" fontId="62" fillId="0" borderId="0" xfId="0" applyFont="1" applyFill="1" applyBorder="1" applyAlignment="1">
      <alignment horizontal="left"/>
    </xf>
    <xf numFmtId="3" fontId="34" fillId="0" borderId="0" xfId="19" applyNumberFormat="1" applyFont="1" applyFill="1" applyBorder="1" applyAlignment="1">
      <alignment horizontal="left" vertical="center" indent="1"/>
    </xf>
    <xf numFmtId="0" fontId="34" fillId="0" borderId="0" xfId="19" applyFont="1" applyFill="1" applyAlignment="1">
      <alignment horizontal="left" vertical="center" indent="1"/>
    </xf>
    <xf numFmtId="0" fontId="43" fillId="0" borderId="0" xfId="19" applyFont="1" applyFill="1" applyBorder="1" applyAlignment="1">
      <alignment horizontal="left" vertical="center" wrapText="1"/>
    </xf>
    <xf numFmtId="3" fontId="31" fillId="0" borderId="0" xfId="0" applyNumberFormat="1" applyFont="1" applyAlignment="1">
      <alignment horizontal="right" vertical="center"/>
    </xf>
    <xf numFmtId="0" fontId="70" fillId="0" borderId="0" xfId="0" applyFont="1" applyFill="1" applyBorder="1" applyAlignment="1">
      <alignment horizontal="left" vertical="center" indent="1"/>
    </xf>
    <xf numFmtId="3" fontId="38" fillId="3" borderId="0" xfId="0" applyNumberFormat="1" applyFont="1" applyFill="1" applyBorder="1" applyAlignment="1">
      <alignment horizontal="right" vertical="center"/>
    </xf>
    <xf numFmtId="0" fontId="71" fillId="0" borderId="0" xfId="1" applyFont="1" applyAlignment="1" applyProtection="1">
      <alignment horizontal="left"/>
    </xf>
    <xf numFmtId="3" fontId="34" fillId="0" borderId="0" xfId="0" applyNumberFormat="1" applyFont="1" applyFill="1" applyBorder="1" applyAlignment="1">
      <alignment horizontal="right" vertical="center" indent="1"/>
    </xf>
    <xf numFmtId="0" fontId="0" fillId="0" borderId="0" xfId="0" applyAlignment="1">
      <alignment vertical="center"/>
    </xf>
    <xf numFmtId="0" fontId="0" fillId="6" borderId="0" xfId="0" applyFill="1"/>
    <xf numFmtId="0" fontId="21" fillId="6" borderId="0" xfId="0" applyFont="1" applyFill="1"/>
    <xf numFmtId="0" fontId="72" fillId="7" borderId="0" xfId="0" applyFont="1" applyFill="1" applyAlignment="1">
      <alignment horizontal="left"/>
    </xf>
    <xf numFmtId="49" fontId="73" fillId="7" borderId="5" xfId="0" applyNumberFormat="1" applyFont="1" applyFill="1" applyBorder="1" applyAlignment="1">
      <alignment horizontal="left"/>
    </xf>
    <xf numFmtId="1" fontId="73" fillId="7" borderId="5" xfId="0" applyNumberFormat="1" applyFont="1" applyFill="1" applyBorder="1" applyAlignment="1">
      <alignment horizontal="right"/>
    </xf>
    <xf numFmtId="0" fontId="31" fillId="0" borderId="0" xfId="0" applyFont="1" applyBorder="1" applyAlignment="1">
      <alignment horizontal="right"/>
    </xf>
    <xf numFmtId="3" fontId="0" fillId="0" borderId="0" xfId="0" applyNumberFormat="1" applyFill="1" applyAlignment="1">
      <alignment horizontal="center" vertical="center"/>
    </xf>
    <xf numFmtId="0" fontId="42" fillId="0" borderId="0" xfId="0" applyFont="1" applyFill="1" applyBorder="1" applyAlignment="1">
      <alignment horizontal="center" vertical="center"/>
    </xf>
    <xf numFmtId="0" fontId="33" fillId="0" borderId="0" xfId="0" applyFont="1" applyFill="1" applyBorder="1" applyAlignment="1">
      <alignment horizontal="left" vertical="center" indent="1"/>
    </xf>
    <xf numFmtId="0" fontId="37" fillId="0" borderId="0" xfId="0" applyFont="1" applyBorder="1" applyAlignment="1">
      <alignment horizontal="left"/>
    </xf>
    <xf numFmtId="3" fontId="14" fillId="2" borderId="0" xfId="0" applyNumberFormat="1" applyFont="1" applyFill="1" applyBorder="1" applyAlignment="1">
      <alignment horizontal="center" vertical="center"/>
    </xf>
    <xf numFmtId="0" fontId="14" fillId="2" borderId="0" xfId="0" applyFont="1" applyFill="1" applyBorder="1" applyAlignment="1">
      <alignment horizontal="center" vertical="center"/>
    </xf>
    <xf numFmtId="3"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3" fontId="0" fillId="0" borderId="0" xfId="0" applyNumberFormat="1" applyFont="1" applyBorder="1" applyAlignment="1">
      <alignment horizontal="center" vertical="center"/>
    </xf>
    <xf numFmtId="0" fontId="41" fillId="0" borderId="0" xfId="0" applyFont="1" applyBorder="1" applyAlignment="1">
      <alignment horizontal="left" vertical="top" wrapText="1"/>
    </xf>
    <xf numFmtId="0" fontId="59" fillId="0" borderId="0" xfId="0" applyFont="1" applyBorder="1" applyAlignment="1">
      <alignment horizontal="center" vertical="top" wrapText="1"/>
    </xf>
    <xf numFmtId="0" fontId="26" fillId="0" borderId="0" xfId="0" applyFont="1" applyFill="1" applyBorder="1" applyAlignment="1">
      <alignment horizontal="left" vertical="center" indent="1"/>
    </xf>
    <xf numFmtId="0" fontId="65" fillId="0" borderId="0" xfId="0" applyFont="1" applyFill="1" applyBorder="1" applyAlignment="1">
      <alignment horizontal="left" vertical="center" indent="1"/>
    </xf>
    <xf numFmtId="0" fontId="14" fillId="5" borderId="0" xfId="0" applyFont="1" applyFill="1" applyAlignment="1">
      <alignment horizontal="center" vertical="center"/>
    </xf>
    <xf numFmtId="0" fontId="14" fillId="5" borderId="0" xfId="0" applyFont="1" applyFill="1" applyAlignment="1">
      <alignment horizontal="center" vertical="center" wrapText="1"/>
    </xf>
    <xf numFmtId="0" fontId="70" fillId="0" borderId="0" xfId="0" applyFont="1" applyAlignment="1">
      <alignment horizontal="center" vertical="center"/>
    </xf>
    <xf numFmtId="0" fontId="58" fillId="3"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38" fillId="3" borderId="0" xfId="0" applyFont="1" applyFill="1" applyBorder="1" applyAlignment="1">
      <alignment horizontal="center" vertical="center"/>
    </xf>
  </cellXfs>
  <cellStyles count="20">
    <cellStyle name="Lien hypertexte" xfId="1" builtinId="8"/>
    <cellStyle name="Lien hypertexte 2" xfId="2" xr:uid="{00000000-0005-0000-0000-000001000000}"/>
    <cellStyle name="Lien hypertexte 3"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3 2" xfId="7" xr:uid="{00000000-0005-0000-0000-000007000000}"/>
    <cellStyle name="Normal 3 2 2" xfId="8" xr:uid="{00000000-0005-0000-0000-000008000000}"/>
    <cellStyle name="Normal 4" xfId="9" xr:uid="{00000000-0005-0000-0000-000009000000}"/>
    <cellStyle name="Normal 4 2" xfId="10" xr:uid="{00000000-0005-0000-0000-00000A000000}"/>
    <cellStyle name="Normal 4 3" xfId="11" xr:uid="{00000000-0005-0000-0000-00000B000000}"/>
    <cellStyle name="Normal 5" xfId="12" xr:uid="{00000000-0005-0000-0000-00000C000000}"/>
    <cellStyle name="Normal 5 2" xfId="13" xr:uid="{00000000-0005-0000-0000-00000D000000}"/>
    <cellStyle name="Normal 6" xfId="14" xr:uid="{00000000-0005-0000-0000-00000E000000}"/>
    <cellStyle name="Normal 7" xfId="15" xr:uid="{00000000-0005-0000-0000-00000F000000}"/>
    <cellStyle name="Normal 7 2" xfId="16" xr:uid="{00000000-0005-0000-0000-000010000000}"/>
    <cellStyle name="Pourcentage 2" xfId="17" xr:uid="{00000000-0005-0000-0000-000011000000}"/>
    <cellStyle name="Pourcentage 3" xfId="18" xr:uid="{00000000-0005-0000-0000-000012000000}"/>
    <cellStyle name="Titre 4" xfId="19" builtinId="19"/>
  </cellStyles>
  <dxfs count="26">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color auto="1"/>
        <name val="Calibri"/>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0"/>
        <color auto="1"/>
        <name val="Calibri"/>
        <scheme val="minor"/>
      </font>
      <fill>
        <patternFill patternType="none">
          <fgColor indexed="64"/>
          <bgColor indexed="65"/>
        </patternFill>
      </fill>
    </dxf>
    <dxf>
      <font>
        <strike val="0"/>
        <outline val="0"/>
        <shadow val="0"/>
        <u val="none"/>
        <vertAlign val="baseline"/>
        <color auto="1"/>
        <name val="Calibri"/>
        <scheme val="minor"/>
      </font>
      <fill>
        <patternFill patternType="none">
          <fgColor indexed="64"/>
          <bgColor indexed="65"/>
        </patternFill>
      </fill>
    </dxf>
    <dxf>
      <font>
        <strike val="0"/>
        <outline val="0"/>
        <shadow val="0"/>
        <u val="none"/>
        <vertAlign val="baseline"/>
        <color auto="1"/>
        <name val="Calibri"/>
        <scheme val="minor"/>
      </font>
      <fill>
        <patternFill patternType="none">
          <fgColor indexed="64"/>
          <bgColor indexed="65"/>
        </patternFill>
      </fill>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relativeIndent="0"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b val="0"/>
        <strike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0" relative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s>
  <tableStyles count="1" defaultTableStyle="TableStyleMedium2" defaultPivotStyle="PivotStyleLight16">
    <tableStyle name="Style de tableau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fr-FR" b="1">
                <a:solidFill>
                  <a:schemeClr val="tx1"/>
                </a:solidFill>
              </a:rPr>
              <a:t>Evolution des effectifs d'élèves depuis</a:t>
            </a:r>
            <a:r>
              <a:rPr lang="fr-FR" b="1" baseline="0">
                <a:solidFill>
                  <a:schemeClr val="tx1"/>
                </a:solidFill>
              </a:rPr>
              <a:t> 2015 (base 100)</a:t>
            </a:r>
            <a:endParaRPr lang="fr-FR" b="1">
              <a:solidFill>
                <a:schemeClr val="tx1"/>
              </a:solidFill>
            </a:endParaRPr>
          </a:p>
        </c:rich>
      </c:tx>
      <c:layout>
        <c:manualLayout>
          <c:xMode val="edge"/>
          <c:yMode val="edge"/>
          <c:x val="0.23026950899430257"/>
          <c:y val="2.962962962962963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fr-FR"/>
        </a:p>
      </c:txPr>
    </c:title>
    <c:autoTitleDeleted val="0"/>
    <c:plotArea>
      <c:layout/>
      <c:lineChart>
        <c:grouping val="standard"/>
        <c:varyColors val="0"/>
        <c:ser>
          <c:idx val="0"/>
          <c:order val="0"/>
          <c:tx>
            <c:strRef>
              <c:f>'2,1 Données Travaillées'!$A$2</c:f>
              <c:strCache>
                <c:ptCount val="1"/>
                <c:pt idx="0">
                  <c:v>CYCLE 1</c:v>
                </c:pt>
              </c:strCache>
            </c:strRef>
          </c:tx>
          <c:spPr>
            <a:ln w="28575" cap="rnd">
              <a:solidFill>
                <a:schemeClr val="accent1"/>
              </a:solidFill>
              <a:round/>
            </a:ln>
            <a:effectLst/>
          </c:spPr>
          <c:marker>
            <c:symbol val="none"/>
          </c:marker>
          <c:cat>
            <c:strRef>
              <c:f>'2,1 Données Travaillées'!$B$1:$L$1</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'2,1 Données Travaillées'!$B$2:$L$2</c:f>
              <c:numCache>
                <c:formatCode>General</c:formatCode>
                <c:ptCount val="11"/>
                <c:pt idx="0">
                  <c:v>100</c:v>
                </c:pt>
                <c:pt idx="1">
                  <c:v>99.050308008213548</c:v>
                </c:pt>
                <c:pt idx="2">
                  <c:v>98.504876796714584</c:v>
                </c:pt>
                <c:pt idx="3">
                  <c:v>98.80005133470226</c:v>
                </c:pt>
                <c:pt idx="4">
                  <c:v>103.7538501026694</c:v>
                </c:pt>
                <c:pt idx="5">
                  <c:v>105.3388090349076</c:v>
                </c:pt>
                <c:pt idx="6">
                  <c:v>111.23588295687885</c:v>
                </c:pt>
                <c:pt idx="7">
                  <c:v>118.79491786447637</c:v>
                </c:pt>
                <c:pt idx="8">
                  <c:v>120.82263860369611</c:v>
                </c:pt>
                <c:pt idx="9">
                  <c:v>119.9435318275154</c:v>
                </c:pt>
                <c:pt idx="10">
                  <c:v>118.83983572895278</c:v>
                </c:pt>
              </c:numCache>
            </c:numRef>
          </c:val>
          <c:smooth val="0"/>
          <c:extLst>
            <c:ext xmlns:c16="http://schemas.microsoft.com/office/drawing/2014/chart" uri="{C3380CC4-5D6E-409C-BE32-E72D297353CC}">
              <c16:uniqueId val="{00000000-EFBF-4260-B76E-BAF178758B0A}"/>
            </c:ext>
          </c:extLst>
        </c:ser>
        <c:ser>
          <c:idx val="1"/>
          <c:order val="1"/>
          <c:tx>
            <c:strRef>
              <c:f>'2,1 Données Travaillées'!$A$3</c:f>
              <c:strCache>
                <c:ptCount val="1"/>
                <c:pt idx="0">
                  <c:v>CYCLE 2</c:v>
                </c:pt>
              </c:strCache>
            </c:strRef>
          </c:tx>
          <c:spPr>
            <a:ln w="28575" cap="rnd">
              <a:solidFill>
                <a:schemeClr val="accent2"/>
              </a:solidFill>
              <a:round/>
            </a:ln>
            <a:effectLst/>
          </c:spPr>
          <c:marker>
            <c:symbol val="none"/>
          </c:marker>
          <c:cat>
            <c:strRef>
              <c:f>'2,1 Données Travaillées'!$B$1:$L$1</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'2,1 Données Travaillées'!$B$3:$L$3</c:f>
              <c:numCache>
                <c:formatCode>General</c:formatCode>
                <c:ptCount val="11"/>
                <c:pt idx="0">
                  <c:v>100</c:v>
                </c:pt>
                <c:pt idx="1">
                  <c:v>98.631413429619712</c:v>
                </c:pt>
                <c:pt idx="2">
                  <c:v>99.033253741773919</c:v>
                </c:pt>
                <c:pt idx="3">
                  <c:v>99.609807233125608</c:v>
                </c:pt>
                <c:pt idx="4">
                  <c:v>102.31203773804671</c:v>
                </c:pt>
                <c:pt idx="5">
                  <c:v>101.45011938733913</c:v>
                </c:pt>
                <c:pt idx="6">
                  <c:v>102.28291887484713</c:v>
                </c:pt>
                <c:pt idx="7">
                  <c:v>103.15066099819464</c:v>
                </c:pt>
                <c:pt idx="8">
                  <c:v>107.32630598101449</c:v>
                </c:pt>
                <c:pt idx="9">
                  <c:v>111.61842641663269</c:v>
                </c:pt>
                <c:pt idx="10">
                  <c:v>115.29322695241977</c:v>
                </c:pt>
              </c:numCache>
            </c:numRef>
          </c:val>
          <c:smooth val="0"/>
          <c:extLst>
            <c:ext xmlns:c16="http://schemas.microsoft.com/office/drawing/2014/chart" uri="{C3380CC4-5D6E-409C-BE32-E72D297353CC}">
              <c16:uniqueId val="{00000008-04B4-4A69-A7B4-5EFDB9EA8988}"/>
            </c:ext>
          </c:extLst>
        </c:ser>
        <c:ser>
          <c:idx val="2"/>
          <c:order val="2"/>
          <c:tx>
            <c:strRef>
              <c:f>'2,1 Données Travaillées'!$A$4</c:f>
              <c:strCache>
                <c:ptCount val="1"/>
                <c:pt idx="0">
                  <c:v>CYCLE 3</c:v>
                </c:pt>
              </c:strCache>
            </c:strRef>
          </c:tx>
          <c:spPr>
            <a:ln w="28575" cap="rnd">
              <a:solidFill>
                <a:schemeClr val="accent3"/>
              </a:solidFill>
              <a:round/>
            </a:ln>
            <a:effectLst/>
          </c:spPr>
          <c:marker>
            <c:symbol val="none"/>
          </c:marker>
          <c:cat>
            <c:strRef>
              <c:f>'2,1 Données Travaillées'!$B$1:$L$1</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'2,1 Données Travaillées'!$B$4:$L$4</c:f>
              <c:numCache>
                <c:formatCode>General</c:formatCode>
                <c:ptCount val="11"/>
                <c:pt idx="0">
                  <c:v>100</c:v>
                </c:pt>
                <c:pt idx="1">
                  <c:v>101.40144665461122</c:v>
                </c:pt>
                <c:pt idx="2">
                  <c:v>101.35623869801084</c:v>
                </c:pt>
                <c:pt idx="3">
                  <c:v>102.43218806509947</c:v>
                </c:pt>
                <c:pt idx="4">
                  <c:v>103.86075949367088</c:v>
                </c:pt>
                <c:pt idx="5">
                  <c:v>105.56962025316456</c:v>
                </c:pt>
                <c:pt idx="6">
                  <c:v>107.45931283905968</c:v>
                </c:pt>
                <c:pt idx="7">
                  <c:v>105.1989150090416</c:v>
                </c:pt>
                <c:pt idx="8">
                  <c:v>103.39963833634719</c:v>
                </c:pt>
                <c:pt idx="9">
                  <c:v>103.21880650994575</c:v>
                </c:pt>
                <c:pt idx="10">
                  <c:v>105.47016274864376</c:v>
                </c:pt>
              </c:numCache>
            </c:numRef>
          </c:val>
          <c:smooth val="0"/>
          <c:extLst>
            <c:ext xmlns:c16="http://schemas.microsoft.com/office/drawing/2014/chart" uri="{C3380CC4-5D6E-409C-BE32-E72D297353CC}">
              <c16:uniqueId val="{00000009-04B4-4A69-A7B4-5EFDB9EA8988}"/>
            </c:ext>
          </c:extLst>
        </c:ser>
        <c:ser>
          <c:idx val="3"/>
          <c:order val="3"/>
          <c:tx>
            <c:strRef>
              <c:f>'2,1 Données Travaillées'!$A$5</c:f>
              <c:strCache>
                <c:ptCount val="1"/>
                <c:pt idx="0">
                  <c:v>ULIS</c:v>
                </c:pt>
              </c:strCache>
            </c:strRef>
          </c:tx>
          <c:spPr>
            <a:ln w="28575" cap="rnd">
              <a:solidFill>
                <a:schemeClr val="accent4"/>
              </a:solidFill>
              <a:round/>
            </a:ln>
            <a:effectLst/>
          </c:spPr>
          <c:marker>
            <c:symbol val="none"/>
          </c:marker>
          <c:cat>
            <c:strRef>
              <c:f>'2,1 Données Travaillées'!$B$1:$L$1</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'2,1 Données Travaillées'!$B$5:$L$5</c:f>
              <c:numCache>
                <c:formatCode>General</c:formatCode>
                <c:ptCount val="11"/>
                <c:pt idx="0">
                  <c:v>100</c:v>
                </c:pt>
                <c:pt idx="1">
                  <c:v>100</c:v>
                </c:pt>
                <c:pt idx="2">
                  <c:v>97.510373443983397</c:v>
                </c:pt>
                <c:pt idx="3">
                  <c:v>105.60165975103735</c:v>
                </c:pt>
                <c:pt idx="4">
                  <c:v>73.858921161825734</c:v>
                </c:pt>
                <c:pt idx="5">
                  <c:v>23.651452282157674</c:v>
                </c:pt>
                <c:pt idx="6">
                  <c:v>77.800829875518673</c:v>
                </c:pt>
                <c:pt idx="7">
                  <c:v>80.08298755186722</c:v>
                </c:pt>
                <c:pt idx="8">
                  <c:v>85.062240663900411</c:v>
                </c:pt>
                <c:pt idx="9">
                  <c:v>97.095435684647299</c:v>
                </c:pt>
                <c:pt idx="10">
                  <c:v>104.35684647302905</c:v>
                </c:pt>
              </c:numCache>
            </c:numRef>
          </c:val>
          <c:smooth val="0"/>
          <c:extLst>
            <c:ext xmlns:c16="http://schemas.microsoft.com/office/drawing/2014/chart" uri="{C3380CC4-5D6E-409C-BE32-E72D297353CC}">
              <c16:uniqueId val="{0000000A-04B4-4A69-A7B4-5EFDB9EA8988}"/>
            </c:ext>
          </c:extLst>
        </c:ser>
        <c:dLbls>
          <c:showLegendKey val="0"/>
          <c:showVal val="0"/>
          <c:showCatName val="0"/>
          <c:showSerName val="0"/>
          <c:showPercent val="0"/>
          <c:showBubbleSize val="0"/>
        </c:dLbls>
        <c:smooth val="0"/>
        <c:axId val="2140831296"/>
        <c:axId val="2140833376"/>
      </c:lineChart>
      <c:catAx>
        <c:axId val="2140831296"/>
        <c:scaling>
          <c:orientation val="minMax"/>
        </c:scaling>
        <c:delete val="0"/>
        <c:axPos val="b"/>
        <c:numFmt formatCode="General" sourceLinked="1"/>
        <c:majorTickMark val="in"/>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2140833376"/>
        <c:crosses val="autoZero"/>
        <c:auto val="1"/>
        <c:lblAlgn val="ctr"/>
        <c:lblOffset val="100"/>
        <c:noMultiLvlLbl val="0"/>
      </c:catAx>
      <c:valAx>
        <c:axId val="2140833376"/>
        <c:scaling>
          <c:orientation val="minMax"/>
          <c:max val="130"/>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2140831296"/>
        <c:crosses val="autoZero"/>
        <c:crossBetween val="midCat"/>
        <c:minorUnit val="10"/>
      </c:valAx>
      <c:spPr>
        <a:noFill/>
        <a:ln>
          <a:solidFill>
            <a:srgbClr val="FF0000">
              <a:alpha val="97000"/>
            </a:srgb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25400" cap="flat" cmpd="sng" algn="ctr">
      <a:solidFill>
        <a:srgbClr val="FF0000"/>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chemeClr val="tx1"/>
                </a:solidFill>
              </a:rPr>
              <a:t>Evolution</a:t>
            </a:r>
            <a:r>
              <a:rPr lang="fr-FR" b="1" baseline="0">
                <a:solidFill>
                  <a:schemeClr val="tx1"/>
                </a:solidFill>
              </a:rPr>
              <a:t> du nombre de classes depuis 2015 (base 100)</a:t>
            </a:r>
            <a:endParaRPr lang="fr-FR"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'2,2 Données Travaillées'!$A$2</c:f>
              <c:strCache>
                <c:ptCount val="1"/>
                <c:pt idx="0">
                  <c:v>PRE-ELEMENTAIRE</c:v>
                </c:pt>
              </c:strCache>
            </c:strRef>
          </c:tx>
          <c:spPr>
            <a:ln w="28575" cap="rnd">
              <a:solidFill>
                <a:schemeClr val="accent1"/>
              </a:solidFill>
              <a:round/>
            </a:ln>
            <a:effectLst/>
          </c:spPr>
          <c:marker>
            <c:symbol val="none"/>
          </c:marker>
          <c:cat>
            <c:strRef>
              <c:f>'2,2 Données Travaillées'!$B$1:$L$1</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'2,2 Données Travaillées'!$B$2:$L$2</c:f>
              <c:numCache>
                <c:formatCode>General</c:formatCode>
                <c:ptCount val="11"/>
                <c:pt idx="0">
                  <c:v>100</c:v>
                </c:pt>
                <c:pt idx="1">
                  <c:v>102.62345679012346</c:v>
                </c:pt>
                <c:pt idx="2">
                  <c:v>101.69753086419753</c:v>
                </c:pt>
                <c:pt idx="3">
                  <c:v>103.24074074074075</c:v>
                </c:pt>
                <c:pt idx="4">
                  <c:v>108.95061728395061</c:v>
                </c:pt>
                <c:pt idx="5">
                  <c:v>111.11111111111111</c:v>
                </c:pt>
                <c:pt idx="6">
                  <c:v>116.82098765432099</c:v>
                </c:pt>
                <c:pt idx="7">
                  <c:v>122.22222222222223</c:v>
                </c:pt>
                <c:pt idx="8">
                  <c:v>125.46296296296295</c:v>
                </c:pt>
                <c:pt idx="9">
                  <c:v>125.61728395061729</c:v>
                </c:pt>
                <c:pt idx="10">
                  <c:v>125.15432098765432</c:v>
                </c:pt>
              </c:numCache>
            </c:numRef>
          </c:val>
          <c:smooth val="0"/>
          <c:extLst>
            <c:ext xmlns:c16="http://schemas.microsoft.com/office/drawing/2014/chart" uri="{C3380CC4-5D6E-409C-BE32-E72D297353CC}">
              <c16:uniqueId val="{00000000-035D-4FCF-9181-F95F2F52A06C}"/>
            </c:ext>
          </c:extLst>
        </c:ser>
        <c:ser>
          <c:idx val="1"/>
          <c:order val="1"/>
          <c:tx>
            <c:strRef>
              <c:f>'2,2 Données Travaillées'!$A$3</c:f>
              <c:strCache>
                <c:ptCount val="1"/>
                <c:pt idx="0">
                  <c:v>ELEMENTAIRE</c:v>
                </c:pt>
              </c:strCache>
            </c:strRef>
          </c:tx>
          <c:spPr>
            <a:ln w="28575" cap="rnd">
              <a:solidFill>
                <a:schemeClr val="accent2"/>
              </a:solidFill>
              <a:round/>
            </a:ln>
            <a:effectLst/>
          </c:spPr>
          <c:marker>
            <c:symbol val="none"/>
          </c:marker>
          <c:cat>
            <c:strRef>
              <c:f>'2,2 Données Travaillées'!$B$1:$L$1</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'2,2 Données Travaillées'!$B$3:$L$3</c:f>
              <c:numCache>
                <c:formatCode>General</c:formatCode>
                <c:ptCount val="11"/>
                <c:pt idx="0">
                  <c:v>100</c:v>
                </c:pt>
                <c:pt idx="1">
                  <c:v>101.90397350993376</c:v>
                </c:pt>
                <c:pt idx="2">
                  <c:v>107.28476821192052</c:v>
                </c:pt>
                <c:pt idx="3">
                  <c:v>119.12251655629137</c:v>
                </c:pt>
                <c:pt idx="4">
                  <c:v>139.0728476821192</c:v>
                </c:pt>
                <c:pt idx="5">
                  <c:v>141.88741721854305</c:v>
                </c:pt>
                <c:pt idx="6">
                  <c:v>143.12913907284766</c:v>
                </c:pt>
                <c:pt idx="7">
                  <c:v>144.86754966887418</c:v>
                </c:pt>
                <c:pt idx="8">
                  <c:v>147.35099337748346</c:v>
                </c:pt>
                <c:pt idx="9">
                  <c:v>148.92384105960267</c:v>
                </c:pt>
                <c:pt idx="10">
                  <c:v>153.97350993377484</c:v>
                </c:pt>
              </c:numCache>
            </c:numRef>
          </c:val>
          <c:smooth val="0"/>
          <c:extLst>
            <c:ext xmlns:c16="http://schemas.microsoft.com/office/drawing/2014/chart" uri="{C3380CC4-5D6E-409C-BE32-E72D297353CC}">
              <c16:uniqueId val="{00000001-035D-4FCF-9181-F95F2F52A06C}"/>
            </c:ext>
          </c:extLst>
        </c:ser>
        <c:dLbls>
          <c:showLegendKey val="0"/>
          <c:showVal val="0"/>
          <c:showCatName val="0"/>
          <c:showSerName val="0"/>
          <c:showPercent val="0"/>
          <c:showBubbleSize val="0"/>
        </c:dLbls>
        <c:smooth val="0"/>
        <c:axId val="152862224"/>
        <c:axId val="152863888"/>
        <c:extLst>
          <c:ext xmlns:c15="http://schemas.microsoft.com/office/drawing/2012/chart" uri="{02D57815-91ED-43cb-92C2-25804820EDAC}">
            <c15:filteredLineSeries>
              <c15:ser>
                <c:idx val="2"/>
                <c:order val="2"/>
                <c:tx>
                  <c:strRef>
                    <c:extLst>
                      <c:ext uri="{02D57815-91ED-43cb-92C2-25804820EDAC}">
                        <c15:formulaRef>
                          <c15:sqref>'2,2 Données Travaillées'!$A$4</c15:sqref>
                        </c15:formulaRef>
                      </c:ext>
                    </c:extLst>
                    <c:strCache>
                      <c:ptCount val="1"/>
                      <c:pt idx="0">
                        <c:v>EEMA</c:v>
                      </c:pt>
                    </c:strCache>
                  </c:strRef>
                </c:tx>
                <c:spPr>
                  <a:ln w="28575" cap="rnd">
                    <a:solidFill>
                      <a:schemeClr val="accent3"/>
                    </a:solidFill>
                    <a:round/>
                  </a:ln>
                  <a:effectLst/>
                </c:spPr>
                <c:marker>
                  <c:symbol val="none"/>
                </c:marker>
                <c:cat>
                  <c:strRef>
                    <c:extLst>
                      <c:ext uri="{02D57815-91ED-43cb-92C2-25804820EDAC}">
                        <c15:formulaRef>
                          <c15:sqref>'2,2 Données Travaillées'!$B$1:$L$1</c15:sqref>
                        </c15:formulaRef>
                      </c:ext>
                    </c:extLst>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extLst>
                      <c:ext uri="{02D57815-91ED-43cb-92C2-25804820EDAC}">
                        <c15:formulaRef>
                          <c15:sqref>'2,2 Données Travaillées'!$B$4:$L$4</c15:sqref>
                        </c15:formulaRef>
                      </c:ext>
                    </c:extLst>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3-C891-4BD6-9091-4F4ED0ACA23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'2,2 Données Travaillées'!$A$5</c15:sqref>
                        </c15:formulaRef>
                      </c:ext>
                    </c:extLst>
                    <c:strCache>
                      <c:ptCount val="1"/>
                      <c:pt idx="0">
                        <c:v>ULIS (Regroupements)</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'2,2 Données Travaillées'!$B$1:$L$1</c15:sqref>
                        </c15:formulaRef>
                      </c:ext>
                    </c:extLst>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extLst xmlns:c15="http://schemas.microsoft.com/office/drawing/2012/chart">
                      <c:ext xmlns:c15="http://schemas.microsoft.com/office/drawing/2012/chart" uri="{02D57815-91ED-43cb-92C2-25804820EDAC}">
                        <c15:formulaRef>
                          <c15:sqref>'2,2 Données Travaillées'!$B$5:$L$5</c15:sqref>
                        </c15:formulaRef>
                      </c:ext>
                    </c:extLst>
                    <c:numCache>
                      <c:formatCode>General</c:formatCode>
                      <c:ptCount val="11"/>
                      <c:pt idx="0">
                        <c:v>100</c:v>
                      </c:pt>
                      <c:pt idx="1">
                        <c:v>109.25925925925925</c:v>
                      </c:pt>
                      <c:pt idx="2">
                        <c:v>114.81481481481481</c:v>
                      </c:pt>
                      <c:pt idx="3">
                        <c:v>120.37037037037037</c:v>
                      </c:pt>
                      <c:pt idx="4">
                        <c:v>116.66666666666667</c:v>
                      </c:pt>
                      <c:pt idx="5">
                        <c:v>40.74074074074074</c:v>
                      </c:pt>
                      <c:pt idx="6">
                        <c:v>98.148148148148152</c:v>
                      </c:pt>
                      <c:pt idx="7">
                        <c:v>109.25925925925925</c:v>
                      </c:pt>
                      <c:pt idx="8">
                        <c:v>103.7037037037037</c:v>
                      </c:pt>
                      <c:pt idx="9">
                        <c:v>392.59259259259261</c:v>
                      </c:pt>
                      <c:pt idx="10">
                        <c:v>101.85185185185186</c:v>
                      </c:pt>
                    </c:numCache>
                  </c:numRef>
                </c:val>
                <c:smooth val="0"/>
                <c:extLst xmlns:c15="http://schemas.microsoft.com/office/drawing/2012/chart">
                  <c:ext xmlns:c16="http://schemas.microsoft.com/office/drawing/2014/chart" uri="{C3380CC4-5D6E-409C-BE32-E72D297353CC}">
                    <c16:uniqueId val="{00000004-C891-4BD6-9091-4F4ED0ACA23C}"/>
                  </c:ext>
                </c:extLst>
              </c15:ser>
            </c15:filteredLineSeries>
          </c:ext>
        </c:extLst>
      </c:lineChart>
      <c:catAx>
        <c:axId val="15286222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FR"/>
          </a:p>
        </c:txPr>
        <c:crossAx val="152863888"/>
        <c:crosses val="autoZero"/>
        <c:auto val="1"/>
        <c:lblAlgn val="ctr"/>
        <c:lblOffset val="100"/>
        <c:noMultiLvlLbl val="0"/>
      </c:catAx>
      <c:valAx>
        <c:axId val="152863888"/>
        <c:scaling>
          <c:orientation val="minMax"/>
          <c:min val="40"/>
        </c:scaling>
        <c:delete val="0"/>
        <c:axPos val="l"/>
        <c:majorGridlines>
          <c:spPr>
            <a:ln w="9525" cap="flat" cmpd="sng" algn="ctr">
              <a:solidFill>
                <a:schemeClr val="bg1">
                  <a:lumMod val="7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FR"/>
          </a:p>
        </c:txPr>
        <c:crossAx val="1528622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25400" cap="flat" cmpd="sng" algn="ctr">
      <a:solidFill>
        <a:srgbClr val="FF0000"/>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485775</xdr:colOff>
      <xdr:row>9</xdr:row>
      <xdr:rowOff>180975</xdr:rowOff>
    </xdr:to>
    <xdr:pic>
      <xdr:nvPicPr>
        <xdr:cNvPr id="2244" name="Image 4">
          <a:extLst>
            <a:ext uri="{FF2B5EF4-FFF2-40B4-BE49-F238E27FC236}">
              <a16:creationId xmlns:a16="http://schemas.microsoft.com/office/drawing/2014/main" id="{00000000-0008-0000-0100-0000C40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387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19</xdr:row>
      <xdr:rowOff>57150</xdr:rowOff>
    </xdr:from>
    <xdr:to>
      <xdr:col>7</xdr:col>
      <xdr:colOff>485775</xdr:colOff>
      <xdr:row>27</xdr:row>
      <xdr:rowOff>0</xdr:rowOff>
    </xdr:to>
    <xdr:pic>
      <xdr:nvPicPr>
        <xdr:cNvPr id="2246" name="Image 4">
          <a:extLst>
            <a:ext uri="{FF2B5EF4-FFF2-40B4-BE49-F238E27FC236}">
              <a16:creationId xmlns:a16="http://schemas.microsoft.com/office/drawing/2014/main" id="{00000000-0008-0000-0100-0000C60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33925"/>
          <a:ext cx="54387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126130</xdr:colOff>
      <xdr:row>22</xdr:row>
      <xdr:rowOff>112396</xdr:rowOff>
    </xdr:from>
    <xdr:to>
      <xdr:col>12</xdr:col>
      <xdr:colOff>588645</xdr:colOff>
      <xdr:row>25</xdr:row>
      <xdr:rowOff>168818</xdr:rowOff>
    </xdr:to>
    <xdr:pic>
      <xdr:nvPicPr>
        <xdr:cNvPr id="4" name="Image 3">
          <a:extLst>
            <a:ext uri="{FF2B5EF4-FFF2-40B4-BE49-F238E27FC236}">
              <a16:creationId xmlns:a16="http://schemas.microsoft.com/office/drawing/2014/main" id="{4153F484-8029-47DB-83D3-2CCEC3D52A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31830" y="5132071"/>
          <a:ext cx="2043665" cy="866047"/>
        </a:xfrm>
        <a:prstGeom prst="rect">
          <a:avLst/>
        </a:prstGeom>
      </xdr:spPr>
    </xdr:pic>
    <xdr:clientData/>
  </xdr:twoCellAnchor>
  <xdr:twoCellAnchor editAs="oneCell">
    <xdr:from>
      <xdr:col>8</xdr:col>
      <xdr:colOff>752475</xdr:colOff>
      <xdr:row>0</xdr:row>
      <xdr:rowOff>19050</xdr:rowOff>
    </xdr:from>
    <xdr:to>
      <xdr:col>12</xdr:col>
      <xdr:colOff>701811</xdr:colOff>
      <xdr:row>9</xdr:row>
      <xdr:rowOff>93969</xdr:rowOff>
    </xdr:to>
    <xdr:pic>
      <xdr:nvPicPr>
        <xdr:cNvPr id="7" name="Image 6">
          <a:extLst>
            <a:ext uri="{FF2B5EF4-FFF2-40B4-BE49-F238E27FC236}">
              <a16:creationId xmlns:a16="http://schemas.microsoft.com/office/drawing/2014/main" id="{828B4DB1-5FE4-4544-93F4-29836DEC30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77025" y="19050"/>
          <a:ext cx="3111636" cy="17513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11</xdr:col>
      <xdr:colOff>759848</xdr:colOff>
      <xdr:row>23</xdr:row>
      <xdr:rowOff>167266</xdr:rowOff>
    </xdr:to>
    <xdr:graphicFrame macro="">
      <xdr:nvGraphicFramePr>
        <xdr:cNvPr id="3" name="Graphique 2">
          <a:extLst>
            <a:ext uri="{FF2B5EF4-FFF2-40B4-BE49-F238E27FC236}">
              <a16:creationId xmlns:a16="http://schemas.microsoft.com/office/drawing/2014/main" id="{AA124270-434B-438E-BA39-CDC66E0426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xdr:row>
      <xdr:rowOff>0</xdr:rowOff>
    </xdr:from>
    <xdr:to>
      <xdr:col>11</xdr:col>
      <xdr:colOff>728346</xdr:colOff>
      <xdr:row>29</xdr:row>
      <xdr:rowOff>151977</xdr:rowOff>
    </xdr:to>
    <xdr:graphicFrame macro="">
      <xdr:nvGraphicFramePr>
        <xdr:cNvPr id="5" name="Graphique 4">
          <a:extLst>
            <a:ext uri="{FF2B5EF4-FFF2-40B4-BE49-F238E27FC236}">
              <a16:creationId xmlns:a16="http://schemas.microsoft.com/office/drawing/2014/main" id="{2B9D7BB7-6942-4D3E-8613-C8630F3F8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114300</xdr:colOff>
      <xdr:row>56</xdr:row>
      <xdr:rowOff>157011</xdr:rowOff>
    </xdr:from>
    <xdr:to>
      <xdr:col>17</xdr:col>
      <xdr:colOff>571500</xdr:colOff>
      <xdr:row>80</xdr:row>
      <xdr:rowOff>129932</xdr:rowOff>
    </xdr:to>
    <xdr:pic>
      <xdr:nvPicPr>
        <xdr:cNvPr id="5" name="Image 4">
          <a:extLst>
            <a:ext uri="{FF2B5EF4-FFF2-40B4-BE49-F238E27FC236}">
              <a16:creationId xmlns:a16="http://schemas.microsoft.com/office/drawing/2014/main" id="{8161DE46-5F41-AA09-BA53-E3C7C2F39198}"/>
            </a:ext>
          </a:extLst>
        </xdr:cNvPr>
        <xdr:cNvPicPr>
          <a:picLocks noChangeAspect="1"/>
        </xdr:cNvPicPr>
      </xdr:nvPicPr>
      <xdr:blipFill>
        <a:blip xmlns:r="http://schemas.openxmlformats.org/officeDocument/2006/relationships" r:embed="rId1"/>
        <a:stretch>
          <a:fillRect/>
        </a:stretch>
      </xdr:blipFill>
      <xdr:spPr>
        <a:xfrm>
          <a:off x="6350000" y="10228111"/>
          <a:ext cx="5829300" cy="4240121"/>
        </a:xfrm>
        <a:prstGeom prst="rect">
          <a:avLst/>
        </a:prstGeom>
      </xdr:spPr>
    </xdr:pic>
    <xdr:clientData/>
  </xdr:twoCellAnchor>
  <xdr:twoCellAnchor editAs="oneCell">
    <xdr:from>
      <xdr:col>0</xdr:col>
      <xdr:colOff>203200</xdr:colOff>
      <xdr:row>56</xdr:row>
      <xdr:rowOff>127000</xdr:rowOff>
    </xdr:from>
    <xdr:to>
      <xdr:col>8</xdr:col>
      <xdr:colOff>38099</xdr:colOff>
      <xdr:row>80</xdr:row>
      <xdr:rowOff>131196</xdr:rowOff>
    </xdr:to>
    <xdr:pic>
      <xdr:nvPicPr>
        <xdr:cNvPr id="6" name="Image 5">
          <a:extLst>
            <a:ext uri="{FF2B5EF4-FFF2-40B4-BE49-F238E27FC236}">
              <a16:creationId xmlns:a16="http://schemas.microsoft.com/office/drawing/2014/main" id="{1C60EDDD-5B01-7301-66A7-4173D74FA965}"/>
            </a:ext>
          </a:extLst>
        </xdr:cNvPr>
        <xdr:cNvPicPr>
          <a:picLocks noChangeAspect="1"/>
        </xdr:cNvPicPr>
      </xdr:nvPicPr>
      <xdr:blipFill>
        <a:blip xmlns:r="http://schemas.openxmlformats.org/officeDocument/2006/relationships" r:embed="rId2"/>
        <a:stretch>
          <a:fillRect/>
        </a:stretch>
      </xdr:blipFill>
      <xdr:spPr>
        <a:xfrm>
          <a:off x="203200" y="10198100"/>
          <a:ext cx="5918199" cy="4271396"/>
        </a:xfrm>
        <a:prstGeom prst="rect">
          <a:avLst/>
        </a:prstGeom>
      </xdr:spPr>
    </xdr:pic>
    <xdr:clientData/>
  </xdr:twoCellAnchor>
  <xdr:twoCellAnchor editAs="oneCell">
    <xdr:from>
      <xdr:col>0</xdr:col>
      <xdr:colOff>698500</xdr:colOff>
      <xdr:row>5</xdr:row>
      <xdr:rowOff>177799</xdr:rowOff>
    </xdr:from>
    <xdr:to>
      <xdr:col>17</xdr:col>
      <xdr:colOff>50800</xdr:colOff>
      <xdr:row>52</xdr:row>
      <xdr:rowOff>174802</xdr:rowOff>
    </xdr:to>
    <xdr:pic>
      <xdr:nvPicPr>
        <xdr:cNvPr id="7" name="Image 6">
          <a:extLst>
            <a:ext uri="{FF2B5EF4-FFF2-40B4-BE49-F238E27FC236}">
              <a16:creationId xmlns:a16="http://schemas.microsoft.com/office/drawing/2014/main" id="{3635CB1A-3AF5-BFDF-B586-8D117C92E4F6}"/>
            </a:ext>
          </a:extLst>
        </xdr:cNvPr>
        <xdr:cNvPicPr>
          <a:picLocks noChangeAspect="1"/>
        </xdr:cNvPicPr>
      </xdr:nvPicPr>
      <xdr:blipFill>
        <a:blip xmlns:r="http://schemas.openxmlformats.org/officeDocument/2006/relationships" r:embed="rId3"/>
        <a:stretch>
          <a:fillRect/>
        </a:stretch>
      </xdr:blipFill>
      <xdr:spPr>
        <a:xfrm>
          <a:off x="698500" y="1181099"/>
          <a:ext cx="10807700" cy="835360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L8" totalsRowShown="0" headerRowDxfId="25" dataDxfId="24">
  <tableColumns count="12">
    <tableColumn id="1" xr3:uid="{00000000-0010-0000-0000-000001000000}" name="Colonne1" dataDxfId="23" dataCellStyle="Titre 4"/>
    <tableColumn id="4" xr3:uid="{00000000-0010-0000-0000-000004000000}" name="2015" dataDxfId="22" dataCellStyle="Titre 4"/>
    <tableColumn id="5" xr3:uid="{00000000-0010-0000-0000-000005000000}" name="2016" dataDxfId="21" dataCellStyle="Titre 4"/>
    <tableColumn id="6" xr3:uid="{00000000-0010-0000-0000-000006000000}" name="2017" dataDxfId="20" dataCellStyle="Titre 4"/>
    <tableColumn id="7" xr3:uid="{00000000-0010-0000-0000-000007000000}" name="2018" dataDxfId="19" dataCellStyle="Titre 4"/>
    <tableColumn id="8" xr3:uid="{00000000-0010-0000-0000-000008000000}" name="2019" dataDxfId="18" dataCellStyle="Titre 4"/>
    <tableColumn id="9" xr3:uid="{00000000-0010-0000-0000-000009000000}" name="2020" dataDxfId="17" dataCellStyle="Titre 4"/>
    <tableColumn id="10" xr3:uid="{00000000-0010-0000-0000-00000A000000}" name="2021" dataDxfId="16" dataCellStyle="Titre 4"/>
    <tableColumn id="11" xr3:uid="{00000000-0010-0000-0000-00000B000000}" name="2022" dataDxfId="15" dataCellStyle="Titre 4"/>
    <tableColumn id="12" xr3:uid="{00000000-0010-0000-0000-00000C000000}" name="2023" dataDxfId="14" dataCellStyle="Titre 4"/>
    <tableColumn id="2" xr3:uid="{00000000-0010-0000-0000-000002000000}" name="2024" dataDxfId="13" dataCellStyle="Titre 4"/>
    <tableColumn id="3" xr3:uid="{88E5988A-F439-4EC7-967A-28847AB69BA4}" name="2025" dataDxfId="12" dataCellStyle="Titre 4"/>
  </tableColumns>
  <tableStyleInfo name="Style de tableau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3:J11" totalsRowShown="0" headerRowDxfId="11" dataDxfId="10" headerRowCellStyle="Titre 4" dataCellStyle="Titre 4">
  <tableColumns count="10">
    <tableColumn id="1" xr3:uid="{00000000-0010-0000-0100-000001000000}" name="Colonne1" dataDxfId="9" dataCellStyle="Titre 4"/>
    <tableColumn id="5" xr3:uid="{00000000-0010-0000-0100-000005000000}" name="2015" dataDxfId="8" dataCellStyle="Titre 4"/>
    <tableColumn id="6" xr3:uid="{00000000-0010-0000-0100-000006000000}" name="2016" dataDxfId="7" dataCellStyle="Titre 4"/>
    <tableColumn id="7" xr3:uid="{00000000-0010-0000-0100-000007000000}" name="2017" dataDxfId="6" dataCellStyle="Titre 4"/>
    <tableColumn id="8" xr3:uid="{00000000-0010-0000-0100-000008000000}" name="2018*" dataDxfId="5" dataCellStyle="Titre 4"/>
    <tableColumn id="10" xr3:uid="{00000000-0010-0000-0100-00000A000000}" name="2019**" dataDxfId="4" dataCellStyle="Titre 4"/>
    <tableColumn id="9" xr3:uid="{00000000-0010-0000-0100-000009000000}" name="2020" dataDxfId="3" dataCellStyle="Titre 4"/>
    <tableColumn id="2" xr3:uid="{00000000-0010-0000-0100-000002000000}" name="2021" dataDxfId="2" dataCellStyle="Titre 4"/>
    <tableColumn id="3" xr3:uid="{ED48DAD7-B4CE-446F-865A-3852858097A4}" name="2022" dataDxfId="1" dataCellStyle="Titre 4"/>
    <tableColumn id="11" xr3:uid="{EBBD2995-182A-4094-93E4-5048C8AA45FC}" name="2023" dataDxfId="0" dataCellStyle="Titre 4"/>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B050"/>
  </sheetPr>
  <dimension ref="A1:X192"/>
  <sheetViews>
    <sheetView zoomScaleNormal="100" workbookViewId="0">
      <pane xSplit="7" ySplit="3" topLeftCell="P4" activePane="bottomRight" state="frozen"/>
      <selection activeCell="F19" sqref="F19"/>
      <selection pane="topRight" activeCell="F19" sqref="F19"/>
      <selection pane="bottomLeft" activeCell="F19" sqref="F19"/>
      <selection pane="bottomRight" activeCell="R17" sqref="R17"/>
    </sheetView>
  </sheetViews>
  <sheetFormatPr baseColWidth="10" defaultColWidth="11.44140625" defaultRowHeight="14.4" x14ac:dyDescent="0.3"/>
  <cols>
    <col min="1" max="1" width="10.6640625" style="82" customWidth="1"/>
    <col min="2" max="2" width="8.6640625" style="82" customWidth="1"/>
    <col min="3" max="3" width="25.6640625" style="85" customWidth="1"/>
    <col min="4" max="4" width="11.6640625" style="82" customWidth="1"/>
    <col min="5" max="5" width="7.6640625" style="54" customWidth="1"/>
    <col min="6" max="6" width="18.6640625" style="82" customWidth="1"/>
    <col min="7" max="7" width="29.6640625" style="82" customWidth="1"/>
    <col min="8" max="11" width="6.6640625" style="83" customWidth="1"/>
    <col min="12" max="12" width="11.6640625" style="83" customWidth="1"/>
    <col min="13" max="17" width="6.6640625" style="83" customWidth="1"/>
    <col min="18" max="18" width="11.6640625" style="83" customWidth="1"/>
    <col min="19" max="19" width="6.6640625" style="83" customWidth="1"/>
    <col min="20" max="21" width="11.6640625" style="83" customWidth="1"/>
    <col min="22" max="22" width="9.6640625" style="83" customWidth="1"/>
    <col min="23" max="23" width="6.6640625" style="84" customWidth="1"/>
    <col min="24" max="16384" width="11.44140625" style="80"/>
  </cols>
  <sheetData>
    <row r="1" spans="1:23" s="9" customFormat="1" ht="18" x14ac:dyDescent="0.3">
      <c r="A1" s="71" t="s">
        <v>483</v>
      </c>
      <c r="B1" s="72"/>
      <c r="C1" s="73"/>
      <c r="D1" s="72"/>
      <c r="E1" s="74"/>
      <c r="F1" s="72"/>
      <c r="G1" s="72"/>
      <c r="H1" s="75"/>
      <c r="I1" s="75"/>
      <c r="J1" s="75"/>
      <c r="K1" s="75"/>
      <c r="L1" s="75"/>
      <c r="M1" s="75"/>
      <c r="N1" s="75"/>
      <c r="O1" s="75"/>
      <c r="P1" s="75"/>
      <c r="Q1" s="75"/>
      <c r="R1" s="75"/>
      <c r="S1" s="75"/>
      <c r="T1" s="75"/>
      <c r="U1" s="75"/>
      <c r="V1" s="75"/>
      <c r="W1" s="76"/>
    </row>
    <row r="2" spans="1:23" s="9" customFormat="1" ht="18" x14ac:dyDescent="0.3">
      <c r="A2" s="77"/>
      <c r="B2" s="74"/>
      <c r="C2" s="78"/>
      <c r="D2" s="74"/>
      <c r="E2" s="74"/>
      <c r="F2" s="74"/>
      <c r="G2" s="74"/>
      <c r="H2" s="162" t="s">
        <v>462</v>
      </c>
      <c r="I2" s="162"/>
      <c r="J2" s="162"/>
      <c r="K2" s="162"/>
      <c r="L2" s="162"/>
      <c r="M2" s="162" t="s">
        <v>415</v>
      </c>
      <c r="N2" s="162"/>
      <c r="O2" s="162"/>
      <c r="P2" s="162"/>
      <c r="Q2" s="162"/>
      <c r="R2" s="162"/>
      <c r="S2" s="79"/>
      <c r="T2" s="79"/>
      <c r="U2" s="162" t="s">
        <v>416</v>
      </c>
      <c r="V2" s="162"/>
      <c r="W2" s="162"/>
    </row>
    <row r="3" spans="1:23" s="19" customFormat="1" ht="39.9" customHeight="1" x14ac:dyDescent="0.3">
      <c r="A3" s="86" t="s">
        <v>81</v>
      </c>
      <c r="B3" s="86" t="s">
        <v>82</v>
      </c>
      <c r="C3" s="87" t="s">
        <v>83</v>
      </c>
      <c r="D3" s="87" t="s">
        <v>427</v>
      </c>
      <c r="E3" s="87" t="s">
        <v>461</v>
      </c>
      <c r="F3" s="86" t="s">
        <v>84</v>
      </c>
      <c r="G3" s="86" t="s">
        <v>85</v>
      </c>
      <c r="H3" s="88" t="s">
        <v>467</v>
      </c>
      <c r="I3" s="88" t="s">
        <v>468</v>
      </c>
      <c r="J3" s="88" t="s">
        <v>469</v>
      </c>
      <c r="K3" s="88" t="s">
        <v>470</v>
      </c>
      <c r="L3" s="89" t="s">
        <v>486</v>
      </c>
      <c r="M3" s="90" t="s">
        <v>16</v>
      </c>
      <c r="N3" s="90" t="s">
        <v>17</v>
      </c>
      <c r="O3" s="90" t="s">
        <v>18</v>
      </c>
      <c r="P3" s="90" t="s">
        <v>19</v>
      </c>
      <c r="Q3" s="90" t="s">
        <v>20</v>
      </c>
      <c r="R3" s="89" t="s">
        <v>487</v>
      </c>
      <c r="S3" s="88" t="s">
        <v>488</v>
      </c>
      <c r="T3" s="89" t="s">
        <v>489</v>
      </c>
      <c r="U3" s="88" t="s">
        <v>463</v>
      </c>
      <c r="V3" s="88" t="s">
        <v>464</v>
      </c>
      <c r="W3" s="88" t="s">
        <v>403</v>
      </c>
    </row>
    <row r="4" spans="1:23" ht="35.1" customHeight="1" x14ac:dyDescent="0.3">
      <c r="A4" s="91" t="s">
        <v>86</v>
      </c>
      <c r="B4" s="92" t="s">
        <v>55</v>
      </c>
      <c r="C4" s="93" t="s">
        <v>87</v>
      </c>
      <c r="D4" s="91" t="s">
        <v>428</v>
      </c>
      <c r="E4" s="92" t="s">
        <v>88</v>
      </c>
      <c r="F4" s="91" t="s">
        <v>29</v>
      </c>
      <c r="G4" s="93" t="s">
        <v>89</v>
      </c>
      <c r="H4" s="94">
        <v>0</v>
      </c>
      <c r="I4" s="94">
        <v>0</v>
      </c>
      <c r="J4" s="94">
        <v>0</v>
      </c>
      <c r="K4" s="94">
        <v>0</v>
      </c>
      <c r="L4" s="95">
        <f t="shared" ref="L4:L67" si="0">SUM(H4:K4)</f>
        <v>0</v>
      </c>
      <c r="M4" s="94">
        <v>51</v>
      </c>
      <c r="N4" s="94">
        <v>57</v>
      </c>
      <c r="O4" s="94">
        <v>63</v>
      </c>
      <c r="P4" s="94">
        <v>61</v>
      </c>
      <c r="Q4" s="94">
        <v>60</v>
      </c>
      <c r="R4" s="95">
        <f t="shared" ref="R4:R67" si="1">SUM(M4:Q4)</f>
        <v>292</v>
      </c>
      <c r="S4" s="94">
        <v>0</v>
      </c>
      <c r="T4" s="96">
        <f t="shared" ref="T4:T67" si="2">SUM(R4,L4,S4)</f>
        <v>292</v>
      </c>
      <c r="U4" s="94">
        <v>0</v>
      </c>
      <c r="V4" s="94">
        <v>17</v>
      </c>
      <c r="W4" s="97">
        <f t="shared" ref="W4:W67" si="3">(L4+R4)/(U4+V4)</f>
        <v>17.176470588235293</v>
      </c>
    </row>
    <row r="5" spans="1:23" ht="35.1" customHeight="1" x14ac:dyDescent="0.3">
      <c r="A5" s="91" t="s">
        <v>90</v>
      </c>
      <c r="B5" s="92" t="s">
        <v>55</v>
      </c>
      <c r="C5" s="93" t="s">
        <v>91</v>
      </c>
      <c r="D5" s="91" t="s">
        <v>428</v>
      </c>
      <c r="E5" s="92" t="s">
        <v>92</v>
      </c>
      <c r="F5" s="91" t="s">
        <v>30</v>
      </c>
      <c r="G5" s="93" t="s">
        <v>93</v>
      </c>
      <c r="H5" s="94">
        <v>0</v>
      </c>
      <c r="I5" s="94">
        <v>0</v>
      </c>
      <c r="J5" s="94">
        <v>0</v>
      </c>
      <c r="K5" s="94">
        <v>0</v>
      </c>
      <c r="L5" s="95">
        <f t="shared" si="0"/>
        <v>0</v>
      </c>
      <c r="M5" s="94">
        <v>66</v>
      </c>
      <c r="N5" s="94">
        <v>60</v>
      </c>
      <c r="O5" s="94">
        <v>67</v>
      </c>
      <c r="P5" s="94">
        <v>73</v>
      </c>
      <c r="Q5" s="94">
        <v>68</v>
      </c>
      <c r="R5" s="95">
        <f t="shared" si="1"/>
        <v>334</v>
      </c>
      <c r="S5" s="94">
        <v>8</v>
      </c>
      <c r="T5" s="96">
        <f t="shared" si="2"/>
        <v>342</v>
      </c>
      <c r="U5" s="94">
        <v>0</v>
      </c>
      <c r="V5" s="94">
        <v>20</v>
      </c>
      <c r="W5" s="97">
        <f t="shared" si="3"/>
        <v>16.7</v>
      </c>
    </row>
    <row r="6" spans="1:23" ht="35.1" customHeight="1" x14ac:dyDescent="0.3">
      <c r="A6" s="91" t="s">
        <v>94</v>
      </c>
      <c r="B6" s="92" t="s">
        <v>55</v>
      </c>
      <c r="C6" s="93" t="s">
        <v>95</v>
      </c>
      <c r="D6" s="91" t="s">
        <v>428</v>
      </c>
      <c r="E6" s="92" t="s">
        <v>88</v>
      </c>
      <c r="F6" s="91" t="s">
        <v>32</v>
      </c>
      <c r="G6" s="93" t="s">
        <v>96</v>
      </c>
      <c r="H6" s="94">
        <v>0</v>
      </c>
      <c r="I6" s="94">
        <v>0</v>
      </c>
      <c r="J6" s="94">
        <v>0</v>
      </c>
      <c r="K6" s="94">
        <v>0</v>
      </c>
      <c r="L6" s="95">
        <f t="shared" si="0"/>
        <v>0</v>
      </c>
      <c r="M6" s="94">
        <v>67</v>
      </c>
      <c r="N6" s="94">
        <v>68</v>
      </c>
      <c r="O6" s="94">
        <v>68</v>
      </c>
      <c r="P6" s="94">
        <v>73</v>
      </c>
      <c r="Q6" s="94">
        <v>49</v>
      </c>
      <c r="R6" s="95">
        <f t="shared" si="1"/>
        <v>325</v>
      </c>
      <c r="S6" s="94">
        <v>0</v>
      </c>
      <c r="T6" s="96">
        <f t="shared" si="2"/>
        <v>325</v>
      </c>
      <c r="U6" s="94">
        <v>0</v>
      </c>
      <c r="V6" s="94">
        <v>18</v>
      </c>
      <c r="W6" s="97">
        <f t="shared" si="3"/>
        <v>18.055555555555557</v>
      </c>
    </row>
    <row r="7" spans="1:23" ht="35.1" customHeight="1" x14ac:dyDescent="0.3">
      <c r="A7" s="91" t="s">
        <v>97</v>
      </c>
      <c r="B7" s="92" t="s">
        <v>100</v>
      </c>
      <c r="C7" s="93" t="s">
        <v>98</v>
      </c>
      <c r="D7" s="91" t="s">
        <v>428</v>
      </c>
      <c r="E7" s="92" t="s">
        <v>88</v>
      </c>
      <c r="F7" s="98" t="s">
        <v>33</v>
      </c>
      <c r="G7" s="93" t="s">
        <v>89</v>
      </c>
      <c r="H7" s="94">
        <v>6</v>
      </c>
      <c r="I7" s="94">
        <v>23</v>
      </c>
      <c r="J7" s="94">
        <v>26</v>
      </c>
      <c r="K7" s="94">
        <v>37</v>
      </c>
      <c r="L7" s="95">
        <f t="shared" si="0"/>
        <v>92</v>
      </c>
      <c r="M7" s="94">
        <v>27</v>
      </c>
      <c r="N7" s="94">
        <v>37</v>
      </c>
      <c r="O7" s="94">
        <v>34</v>
      </c>
      <c r="P7" s="94">
        <v>40</v>
      </c>
      <c r="Q7" s="94">
        <v>28</v>
      </c>
      <c r="R7" s="95">
        <f t="shared" si="1"/>
        <v>166</v>
      </c>
      <c r="S7" s="94">
        <v>0</v>
      </c>
      <c r="T7" s="96">
        <f t="shared" si="2"/>
        <v>258</v>
      </c>
      <c r="U7" s="94">
        <v>5</v>
      </c>
      <c r="V7" s="94">
        <v>11</v>
      </c>
      <c r="W7" s="97">
        <f t="shared" si="3"/>
        <v>16.125</v>
      </c>
    </row>
    <row r="8" spans="1:23" ht="35.1" customHeight="1" x14ac:dyDescent="0.3">
      <c r="A8" s="91" t="s">
        <v>99</v>
      </c>
      <c r="B8" s="92" t="s">
        <v>100</v>
      </c>
      <c r="C8" s="93" t="s">
        <v>34</v>
      </c>
      <c r="D8" s="91" t="s">
        <v>428</v>
      </c>
      <c r="E8" s="92" t="s">
        <v>401</v>
      </c>
      <c r="F8" s="91" t="s">
        <v>34</v>
      </c>
      <c r="G8" s="93" t="s">
        <v>96</v>
      </c>
      <c r="H8" s="94">
        <v>0</v>
      </c>
      <c r="I8" s="94">
        <v>0</v>
      </c>
      <c r="J8" s="94">
        <v>0</v>
      </c>
      <c r="K8" s="94">
        <v>1</v>
      </c>
      <c r="L8" s="95">
        <f t="shared" si="0"/>
        <v>1</v>
      </c>
      <c r="M8" s="94">
        <v>0</v>
      </c>
      <c r="N8" s="94">
        <v>1</v>
      </c>
      <c r="O8" s="94">
        <v>1</v>
      </c>
      <c r="P8" s="94">
        <v>0</v>
      </c>
      <c r="Q8" s="94">
        <v>1</v>
      </c>
      <c r="R8" s="95">
        <f t="shared" si="1"/>
        <v>3</v>
      </c>
      <c r="S8" s="94">
        <v>0</v>
      </c>
      <c r="T8" s="96">
        <f t="shared" si="2"/>
        <v>4</v>
      </c>
      <c r="U8" s="94">
        <v>0</v>
      </c>
      <c r="V8" s="94">
        <v>1</v>
      </c>
      <c r="W8" s="97">
        <f t="shared" si="3"/>
        <v>4</v>
      </c>
    </row>
    <row r="9" spans="1:23" ht="35.1" customHeight="1" x14ac:dyDescent="0.3">
      <c r="A9" s="91" t="s">
        <v>101</v>
      </c>
      <c r="B9" s="92" t="s">
        <v>55</v>
      </c>
      <c r="C9" s="93" t="s">
        <v>102</v>
      </c>
      <c r="D9" s="91" t="s">
        <v>428</v>
      </c>
      <c r="E9" s="92" t="s">
        <v>401</v>
      </c>
      <c r="F9" s="91" t="s">
        <v>39</v>
      </c>
      <c r="G9" s="93" t="s">
        <v>96</v>
      </c>
      <c r="H9" s="94">
        <v>0</v>
      </c>
      <c r="I9" s="94">
        <v>0</v>
      </c>
      <c r="J9" s="94">
        <v>0</v>
      </c>
      <c r="K9" s="94">
        <v>0</v>
      </c>
      <c r="L9" s="95">
        <f t="shared" si="0"/>
        <v>0</v>
      </c>
      <c r="M9" s="94">
        <v>72</v>
      </c>
      <c r="N9" s="94">
        <v>67</v>
      </c>
      <c r="O9" s="94">
        <v>73</v>
      </c>
      <c r="P9" s="94">
        <v>79</v>
      </c>
      <c r="Q9" s="94">
        <v>69</v>
      </c>
      <c r="R9" s="95">
        <f t="shared" si="1"/>
        <v>360</v>
      </c>
      <c r="S9" s="94">
        <v>7</v>
      </c>
      <c r="T9" s="96">
        <f t="shared" si="2"/>
        <v>367</v>
      </c>
      <c r="U9" s="94">
        <v>0</v>
      </c>
      <c r="V9" s="94">
        <v>22</v>
      </c>
      <c r="W9" s="97">
        <f t="shared" si="3"/>
        <v>16.363636363636363</v>
      </c>
    </row>
    <row r="10" spans="1:23" ht="35.1" customHeight="1" x14ac:dyDescent="0.3">
      <c r="A10" s="91" t="s">
        <v>103</v>
      </c>
      <c r="B10" s="92" t="s">
        <v>55</v>
      </c>
      <c r="C10" s="93" t="s">
        <v>104</v>
      </c>
      <c r="D10" s="91" t="s">
        <v>423</v>
      </c>
      <c r="E10" s="92" t="s">
        <v>88</v>
      </c>
      <c r="F10" s="91" t="s">
        <v>37</v>
      </c>
      <c r="G10" s="93" t="s">
        <v>399</v>
      </c>
      <c r="H10" s="94">
        <v>0</v>
      </c>
      <c r="I10" s="94">
        <v>0</v>
      </c>
      <c r="J10" s="94">
        <v>0</v>
      </c>
      <c r="K10" s="94">
        <v>0</v>
      </c>
      <c r="L10" s="95">
        <f t="shared" si="0"/>
        <v>0</v>
      </c>
      <c r="M10" s="94">
        <v>75</v>
      </c>
      <c r="N10" s="94">
        <v>95</v>
      </c>
      <c r="O10" s="94">
        <v>96</v>
      </c>
      <c r="P10" s="94">
        <v>81</v>
      </c>
      <c r="Q10" s="94">
        <v>67</v>
      </c>
      <c r="R10" s="95">
        <f t="shared" si="1"/>
        <v>414</v>
      </c>
      <c r="S10" s="94">
        <v>0</v>
      </c>
      <c r="T10" s="96">
        <f t="shared" si="2"/>
        <v>414</v>
      </c>
      <c r="U10" s="94">
        <v>0</v>
      </c>
      <c r="V10" s="94">
        <v>26</v>
      </c>
      <c r="W10" s="97">
        <f t="shared" si="3"/>
        <v>15.923076923076923</v>
      </c>
    </row>
    <row r="11" spans="1:23" ht="35.1" customHeight="1" x14ac:dyDescent="0.3">
      <c r="A11" s="91" t="s">
        <v>105</v>
      </c>
      <c r="B11" s="92" t="s">
        <v>55</v>
      </c>
      <c r="C11" s="93" t="s">
        <v>106</v>
      </c>
      <c r="D11" s="91" t="s">
        <v>428</v>
      </c>
      <c r="E11" s="92" t="s">
        <v>88</v>
      </c>
      <c r="F11" s="91" t="s">
        <v>37</v>
      </c>
      <c r="G11" s="93" t="s">
        <v>399</v>
      </c>
      <c r="H11" s="94">
        <v>0</v>
      </c>
      <c r="I11" s="94">
        <v>0</v>
      </c>
      <c r="J11" s="94">
        <v>0</v>
      </c>
      <c r="K11" s="94">
        <v>0</v>
      </c>
      <c r="L11" s="95">
        <f t="shared" si="0"/>
        <v>0</v>
      </c>
      <c r="M11" s="94">
        <v>62</v>
      </c>
      <c r="N11" s="94">
        <v>72</v>
      </c>
      <c r="O11" s="94">
        <v>49</v>
      </c>
      <c r="P11" s="94">
        <v>80</v>
      </c>
      <c r="Q11" s="94">
        <v>65</v>
      </c>
      <c r="R11" s="95">
        <f t="shared" si="1"/>
        <v>328</v>
      </c>
      <c r="S11" s="94">
        <v>0</v>
      </c>
      <c r="T11" s="96">
        <f t="shared" si="2"/>
        <v>328</v>
      </c>
      <c r="U11" s="94">
        <v>0</v>
      </c>
      <c r="V11" s="94">
        <v>20</v>
      </c>
      <c r="W11" s="97">
        <f t="shared" si="3"/>
        <v>16.399999999999999</v>
      </c>
    </row>
    <row r="12" spans="1:23" ht="35.1" customHeight="1" x14ac:dyDescent="0.3">
      <c r="A12" s="91" t="s">
        <v>107</v>
      </c>
      <c r="B12" s="92" t="s">
        <v>56</v>
      </c>
      <c r="C12" s="93" t="s">
        <v>108</v>
      </c>
      <c r="D12" s="91" t="s">
        <v>428</v>
      </c>
      <c r="E12" s="92" t="s">
        <v>88</v>
      </c>
      <c r="F12" s="91" t="s">
        <v>25</v>
      </c>
      <c r="G12" s="93" t="s">
        <v>109</v>
      </c>
      <c r="H12" s="94">
        <v>0</v>
      </c>
      <c r="I12" s="94">
        <v>38</v>
      </c>
      <c r="J12" s="94">
        <v>53</v>
      </c>
      <c r="K12" s="94">
        <v>49</v>
      </c>
      <c r="L12" s="95">
        <f t="shared" si="0"/>
        <v>140</v>
      </c>
      <c r="M12" s="94">
        <v>0</v>
      </c>
      <c r="N12" s="94">
        <v>0</v>
      </c>
      <c r="O12" s="94">
        <v>0</v>
      </c>
      <c r="P12" s="94">
        <v>0</v>
      </c>
      <c r="Q12" s="94">
        <v>0</v>
      </c>
      <c r="R12" s="95">
        <f t="shared" si="1"/>
        <v>0</v>
      </c>
      <c r="S12" s="94">
        <v>0</v>
      </c>
      <c r="T12" s="96">
        <f t="shared" si="2"/>
        <v>140</v>
      </c>
      <c r="U12" s="94">
        <v>6</v>
      </c>
      <c r="V12" s="94">
        <v>0</v>
      </c>
      <c r="W12" s="97">
        <f t="shared" si="3"/>
        <v>23.333333333333332</v>
      </c>
    </row>
    <row r="13" spans="1:23" ht="35.1" customHeight="1" x14ac:dyDescent="0.3">
      <c r="A13" s="91" t="s">
        <v>110</v>
      </c>
      <c r="B13" s="92" t="s">
        <v>55</v>
      </c>
      <c r="C13" s="93" t="s">
        <v>111</v>
      </c>
      <c r="D13" s="91" t="s">
        <v>428</v>
      </c>
      <c r="E13" s="92" t="s">
        <v>88</v>
      </c>
      <c r="F13" s="91" t="s">
        <v>25</v>
      </c>
      <c r="G13" s="93" t="s">
        <v>109</v>
      </c>
      <c r="H13" s="94">
        <v>0</v>
      </c>
      <c r="I13" s="94">
        <v>0</v>
      </c>
      <c r="J13" s="94">
        <v>0</v>
      </c>
      <c r="K13" s="94">
        <v>0</v>
      </c>
      <c r="L13" s="95">
        <f t="shared" si="0"/>
        <v>0</v>
      </c>
      <c r="M13" s="94">
        <v>45</v>
      </c>
      <c r="N13" s="94">
        <v>48</v>
      </c>
      <c r="O13" s="94">
        <v>47</v>
      </c>
      <c r="P13" s="94">
        <v>34</v>
      </c>
      <c r="Q13" s="94">
        <v>30</v>
      </c>
      <c r="R13" s="95">
        <f t="shared" si="1"/>
        <v>204</v>
      </c>
      <c r="S13" s="94">
        <v>0</v>
      </c>
      <c r="T13" s="96">
        <f t="shared" si="2"/>
        <v>204</v>
      </c>
      <c r="U13" s="94">
        <v>0</v>
      </c>
      <c r="V13" s="94">
        <v>13</v>
      </c>
      <c r="W13" s="97">
        <f t="shared" si="3"/>
        <v>15.692307692307692</v>
      </c>
    </row>
    <row r="14" spans="1:23" ht="35.1" customHeight="1" x14ac:dyDescent="0.3">
      <c r="A14" s="91" t="s">
        <v>112</v>
      </c>
      <c r="B14" s="92" t="s">
        <v>55</v>
      </c>
      <c r="C14" s="93" t="s">
        <v>113</v>
      </c>
      <c r="D14" s="91" t="s">
        <v>428</v>
      </c>
      <c r="E14" s="92" t="s">
        <v>88</v>
      </c>
      <c r="F14" s="91" t="s">
        <v>25</v>
      </c>
      <c r="G14" s="93" t="s">
        <v>109</v>
      </c>
      <c r="H14" s="94">
        <v>0</v>
      </c>
      <c r="I14" s="94">
        <v>0</v>
      </c>
      <c r="J14" s="94">
        <v>0</v>
      </c>
      <c r="K14" s="94">
        <v>0</v>
      </c>
      <c r="L14" s="95">
        <f t="shared" si="0"/>
        <v>0</v>
      </c>
      <c r="M14" s="94">
        <v>60</v>
      </c>
      <c r="N14" s="94">
        <v>51</v>
      </c>
      <c r="O14" s="94">
        <v>68</v>
      </c>
      <c r="P14" s="94">
        <v>56</v>
      </c>
      <c r="Q14" s="94">
        <v>78</v>
      </c>
      <c r="R14" s="95">
        <f t="shared" si="1"/>
        <v>313</v>
      </c>
      <c r="S14" s="94">
        <v>0</v>
      </c>
      <c r="T14" s="96">
        <f t="shared" si="2"/>
        <v>313</v>
      </c>
      <c r="U14" s="94">
        <v>0</v>
      </c>
      <c r="V14" s="94">
        <v>17</v>
      </c>
      <c r="W14" s="97">
        <f t="shared" si="3"/>
        <v>18.411764705882351</v>
      </c>
    </row>
    <row r="15" spans="1:23" ht="35.1" customHeight="1" x14ac:dyDescent="0.3">
      <c r="A15" s="91" t="s">
        <v>114</v>
      </c>
      <c r="B15" s="92" t="s">
        <v>55</v>
      </c>
      <c r="C15" s="93" t="s">
        <v>115</v>
      </c>
      <c r="D15" s="91" t="s">
        <v>428</v>
      </c>
      <c r="E15" s="92" t="s">
        <v>88</v>
      </c>
      <c r="F15" s="91" t="s">
        <v>25</v>
      </c>
      <c r="G15" s="93" t="s">
        <v>109</v>
      </c>
      <c r="H15" s="94">
        <v>0</v>
      </c>
      <c r="I15" s="94">
        <v>0</v>
      </c>
      <c r="J15" s="94">
        <v>0</v>
      </c>
      <c r="K15" s="94">
        <v>0</v>
      </c>
      <c r="L15" s="95">
        <f t="shared" si="0"/>
        <v>0</v>
      </c>
      <c r="M15" s="94">
        <v>46</v>
      </c>
      <c r="N15" s="94">
        <v>67</v>
      </c>
      <c r="O15" s="94">
        <v>73</v>
      </c>
      <c r="P15" s="94">
        <v>59</v>
      </c>
      <c r="Q15" s="94">
        <v>57</v>
      </c>
      <c r="R15" s="95">
        <f t="shared" si="1"/>
        <v>302</v>
      </c>
      <c r="S15" s="94">
        <v>0</v>
      </c>
      <c r="T15" s="96">
        <f t="shared" si="2"/>
        <v>302</v>
      </c>
      <c r="U15" s="94">
        <v>0</v>
      </c>
      <c r="V15" s="94">
        <v>19</v>
      </c>
      <c r="W15" s="97">
        <f t="shared" si="3"/>
        <v>15.894736842105264</v>
      </c>
    </row>
    <row r="16" spans="1:23" ht="35.1" customHeight="1" x14ac:dyDescent="0.3">
      <c r="A16" s="91" t="s">
        <v>116</v>
      </c>
      <c r="B16" s="92" t="s">
        <v>56</v>
      </c>
      <c r="C16" s="93" t="s">
        <v>117</v>
      </c>
      <c r="D16" s="91" t="s">
        <v>428</v>
      </c>
      <c r="E16" s="92" t="s">
        <v>88</v>
      </c>
      <c r="F16" s="91" t="s">
        <v>25</v>
      </c>
      <c r="G16" s="93" t="s">
        <v>109</v>
      </c>
      <c r="H16" s="94">
        <v>0</v>
      </c>
      <c r="I16" s="94">
        <v>52</v>
      </c>
      <c r="J16" s="94">
        <v>81</v>
      </c>
      <c r="K16" s="94">
        <v>56</v>
      </c>
      <c r="L16" s="95">
        <f t="shared" si="0"/>
        <v>189</v>
      </c>
      <c r="M16" s="94">
        <v>0</v>
      </c>
      <c r="N16" s="94">
        <v>0</v>
      </c>
      <c r="O16" s="94">
        <v>0</v>
      </c>
      <c r="P16" s="94">
        <v>0</v>
      </c>
      <c r="Q16" s="94">
        <v>0</v>
      </c>
      <c r="R16" s="95">
        <f t="shared" si="1"/>
        <v>0</v>
      </c>
      <c r="S16" s="94">
        <v>0</v>
      </c>
      <c r="T16" s="96">
        <f t="shared" si="2"/>
        <v>189</v>
      </c>
      <c r="U16" s="94">
        <v>9</v>
      </c>
      <c r="V16" s="94">
        <v>0</v>
      </c>
      <c r="W16" s="97">
        <f t="shared" si="3"/>
        <v>21</v>
      </c>
    </row>
    <row r="17" spans="1:23" ht="35.1" customHeight="1" x14ac:dyDescent="0.3">
      <c r="A17" s="91" t="s">
        <v>118</v>
      </c>
      <c r="B17" s="92" t="s">
        <v>55</v>
      </c>
      <c r="C17" s="93" t="s">
        <v>119</v>
      </c>
      <c r="D17" s="91" t="s">
        <v>428</v>
      </c>
      <c r="E17" s="92" t="s">
        <v>88</v>
      </c>
      <c r="F17" s="91" t="s">
        <v>25</v>
      </c>
      <c r="G17" s="93" t="s">
        <v>109</v>
      </c>
      <c r="H17" s="94">
        <v>0</v>
      </c>
      <c r="I17" s="94">
        <v>0</v>
      </c>
      <c r="J17" s="94">
        <v>0</v>
      </c>
      <c r="K17" s="94">
        <v>0</v>
      </c>
      <c r="L17" s="95">
        <f t="shared" si="0"/>
        <v>0</v>
      </c>
      <c r="M17" s="94">
        <v>75</v>
      </c>
      <c r="N17" s="94">
        <v>78</v>
      </c>
      <c r="O17" s="94">
        <v>76</v>
      </c>
      <c r="P17" s="94">
        <v>74</v>
      </c>
      <c r="Q17" s="94">
        <v>74</v>
      </c>
      <c r="R17" s="95">
        <f t="shared" si="1"/>
        <v>377</v>
      </c>
      <c r="S17" s="94">
        <v>0</v>
      </c>
      <c r="T17" s="96">
        <f t="shared" si="2"/>
        <v>377</v>
      </c>
      <c r="U17" s="94">
        <v>0</v>
      </c>
      <c r="V17" s="94">
        <v>21</v>
      </c>
      <c r="W17" s="97">
        <f t="shared" si="3"/>
        <v>17.952380952380953</v>
      </c>
    </row>
    <row r="18" spans="1:23" ht="35.1" customHeight="1" x14ac:dyDescent="0.3">
      <c r="A18" s="91" t="s">
        <v>120</v>
      </c>
      <c r="B18" s="92" t="s">
        <v>55</v>
      </c>
      <c r="C18" s="93" t="s">
        <v>121</v>
      </c>
      <c r="D18" s="91" t="s">
        <v>428</v>
      </c>
      <c r="E18" s="92" t="s">
        <v>88</v>
      </c>
      <c r="F18" s="91" t="s">
        <v>25</v>
      </c>
      <c r="G18" s="93" t="s">
        <v>109</v>
      </c>
      <c r="H18" s="94">
        <v>0</v>
      </c>
      <c r="I18" s="94">
        <v>0</v>
      </c>
      <c r="J18" s="94">
        <v>0</v>
      </c>
      <c r="K18" s="94">
        <v>0</v>
      </c>
      <c r="L18" s="95">
        <f t="shared" si="0"/>
        <v>0</v>
      </c>
      <c r="M18" s="94">
        <v>47</v>
      </c>
      <c r="N18" s="94">
        <v>63</v>
      </c>
      <c r="O18" s="94">
        <v>67</v>
      </c>
      <c r="P18" s="94">
        <v>63</v>
      </c>
      <c r="Q18" s="94">
        <v>69</v>
      </c>
      <c r="R18" s="95">
        <f t="shared" si="1"/>
        <v>309</v>
      </c>
      <c r="S18" s="94">
        <v>0</v>
      </c>
      <c r="T18" s="96">
        <f t="shared" si="2"/>
        <v>309</v>
      </c>
      <c r="U18" s="94">
        <v>0</v>
      </c>
      <c r="V18" s="94">
        <v>20</v>
      </c>
      <c r="W18" s="97">
        <f t="shared" si="3"/>
        <v>15.45</v>
      </c>
    </row>
    <row r="19" spans="1:23" ht="35.1" customHeight="1" x14ac:dyDescent="0.3">
      <c r="A19" s="91" t="s">
        <v>122</v>
      </c>
      <c r="B19" s="92" t="s">
        <v>55</v>
      </c>
      <c r="C19" s="93" t="s">
        <v>123</v>
      </c>
      <c r="D19" s="91" t="s">
        <v>428</v>
      </c>
      <c r="E19" s="92" t="s">
        <v>88</v>
      </c>
      <c r="F19" s="91" t="s">
        <v>25</v>
      </c>
      <c r="G19" s="93" t="s">
        <v>109</v>
      </c>
      <c r="H19" s="94">
        <v>0</v>
      </c>
      <c r="I19" s="94">
        <v>0</v>
      </c>
      <c r="J19" s="94">
        <v>0</v>
      </c>
      <c r="K19" s="94">
        <v>0</v>
      </c>
      <c r="L19" s="95">
        <f t="shared" si="0"/>
        <v>0</v>
      </c>
      <c r="M19" s="94">
        <v>46</v>
      </c>
      <c r="N19" s="94">
        <v>55</v>
      </c>
      <c r="O19" s="94">
        <v>62</v>
      </c>
      <c r="P19" s="94">
        <v>61</v>
      </c>
      <c r="Q19" s="94">
        <v>71</v>
      </c>
      <c r="R19" s="95">
        <f t="shared" si="1"/>
        <v>295</v>
      </c>
      <c r="S19" s="94">
        <v>7</v>
      </c>
      <c r="T19" s="96">
        <f t="shared" si="2"/>
        <v>302</v>
      </c>
      <c r="U19" s="94">
        <v>0</v>
      </c>
      <c r="V19" s="94">
        <v>17</v>
      </c>
      <c r="W19" s="97">
        <f t="shared" si="3"/>
        <v>17.352941176470587</v>
      </c>
    </row>
    <row r="20" spans="1:23" ht="35.1" customHeight="1" x14ac:dyDescent="0.3">
      <c r="A20" s="91" t="s">
        <v>124</v>
      </c>
      <c r="B20" s="92" t="s">
        <v>55</v>
      </c>
      <c r="C20" s="93" t="s">
        <v>125</v>
      </c>
      <c r="D20" s="91" t="s">
        <v>428</v>
      </c>
      <c r="E20" s="92" t="s">
        <v>88</v>
      </c>
      <c r="F20" s="91" t="s">
        <v>25</v>
      </c>
      <c r="G20" s="93" t="s">
        <v>126</v>
      </c>
      <c r="H20" s="94">
        <v>0</v>
      </c>
      <c r="I20" s="94">
        <v>0</v>
      </c>
      <c r="J20" s="94">
        <v>0</v>
      </c>
      <c r="K20" s="94">
        <v>0</v>
      </c>
      <c r="L20" s="95">
        <f t="shared" si="0"/>
        <v>0</v>
      </c>
      <c r="M20" s="94">
        <v>67</v>
      </c>
      <c r="N20" s="94">
        <v>74</v>
      </c>
      <c r="O20" s="94">
        <v>73</v>
      </c>
      <c r="P20" s="94">
        <v>86</v>
      </c>
      <c r="Q20" s="94">
        <v>76</v>
      </c>
      <c r="R20" s="95">
        <f t="shared" si="1"/>
        <v>376</v>
      </c>
      <c r="S20" s="94">
        <v>0</v>
      </c>
      <c r="T20" s="96">
        <f t="shared" si="2"/>
        <v>376</v>
      </c>
      <c r="U20" s="94">
        <v>0</v>
      </c>
      <c r="V20" s="94">
        <v>24</v>
      </c>
      <c r="W20" s="97">
        <f t="shared" si="3"/>
        <v>15.666666666666666</v>
      </c>
    </row>
    <row r="21" spans="1:23" ht="35.1" customHeight="1" x14ac:dyDescent="0.3">
      <c r="A21" s="91" t="s">
        <v>127</v>
      </c>
      <c r="B21" s="92" t="s">
        <v>100</v>
      </c>
      <c r="C21" s="93" t="s">
        <v>128</v>
      </c>
      <c r="D21" s="91" t="s">
        <v>428</v>
      </c>
      <c r="E21" s="92" t="s">
        <v>88</v>
      </c>
      <c r="F21" s="91" t="s">
        <v>38</v>
      </c>
      <c r="G21" s="93" t="s">
        <v>126</v>
      </c>
      <c r="H21" s="94">
        <v>4</v>
      </c>
      <c r="I21" s="94">
        <v>27</v>
      </c>
      <c r="J21" s="94">
        <v>24</v>
      </c>
      <c r="K21" s="94">
        <v>27</v>
      </c>
      <c r="L21" s="95">
        <f t="shared" si="0"/>
        <v>82</v>
      </c>
      <c r="M21" s="94">
        <v>18</v>
      </c>
      <c r="N21" s="94">
        <v>28</v>
      </c>
      <c r="O21" s="94">
        <v>33</v>
      </c>
      <c r="P21" s="94">
        <v>24</v>
      </c>
      <c r="Q21" s="94">
        <v>40</v>
      </c>
      <c r="R21" s="95">
        <f t="shared" si="1"/>
        <v>143</v>
      </c>
      <c r="S21" s="94">
        <v>0</v>
      </c>
      <c r="T21" s="96">
        <f t="shared" si="2"/>
        <v>225</v>
      </c>
      <c r="U21" s="94">
        <v>5</v>
      </c>
      <c r="V21" s="94">
        <v>9</v>
      </c>
      <c r="W21" s="97">
        <f t="shared" si="3"/>
        <v>16.071428571428573</v>
      </c>
    </row>
    <row r="22" spans="1:23" ht="35.1" customHeight="1" x14ac:dyDescent="0.3">
      <c r="A22" s="91" t="s">
        <v>129</v>
      </c>
      <c r="B22" s="92" t="s">
        <v>55</v>
      </c>
      <c r="C22" s="93" t="s">
        <v>130</v>
      </c>
      <c r="D22" s="91" t="s">
        <v>428</v>
      </c>
      <c r="E22" s="92" t="s">
        <v>92</v>
      </c>
      <c r="F22" s="91" t="s">
        <v>460</v>
      </c>
      <c r="G22" s="93" t="s">
        <v>93</v>
      </c>
      <c r="H22" s="94">
        <v>0</v>
      </c>
      <c r="I22" s="94">
        <v>0</v>
      </c>
      <c r="J22" s="94">
        <v>0</v>
      </c>
      <c r="K22" s="94">
        <v>0</v>
      </c>
      <c r="L22" s="95">
        <f t="shared" si="0"/>
        <v>0</v>
      </c>
      <c r="M22" s="94">
        <v>57</v>
      </c>
      <c r="N22" s="94">
        <v>66</v>
      </c>
      <c r="O22" s="94">
        <v>69</v>
      </c>
      <c r="P22" s="94">
        <v>62</v>
      </c>
      <c r="Q22" s="94">
        <v>81</v>
      </c>
      <c r="R22" s="95">
        <f t="shared" si="1"/>
        <v>335</v>
      </c>
      <c r="S22" s="94">
        <v>0</v>
      </c>
      <c r="T22" s="96">
        <f t="shared" si="2"/>
        <v>335</v>
      </c>
      <c r="U22" s="94">
        <v>0</v>
      </c>
      <c r="V22" s="94">
        <v>22</v>
      </c>
      <c r="W22" s="97">
        <f t="shared" si="3"/>
        <v>15.227272727272727</v>
      </c>
    </row>
    <row r="23" spans="1:23" ht="35.1" customHeight="1" x14ac:dyDescent="0.3">
      <c r="A23" s="91" t="s">
        <v>131</v>
      </c>
      <c r="B23" s="92" t="s">
        <v>55</v>
      </c>
      <c r="C23" s="93" t="s">
        <v>132</v>
      </c>
      <c r="D23" s="91" t="s">
        <v>428</v>
      </c>
      <c r="E23" s="92" t="s">
        <v>402</v>
      </c>
      <c r="F23" s="91" t="s">
        <v>41</v>
      </c>
      <c r="G23" s="93" t="s">
        <v>133</v>
      </c>
      <c r="H23" s="94">
        <v>0</v>
      </c>
      <c r="I23" s="94">
        <v>0</v>
      </c>
      <c r="J23" s="94">
        <v>0</v>
      </c>
      <c r="K23" s="94">
        <v>0</v>
      </c>
      <c r="L23" s="95">
        <f t="shared" si="0"/>
        <v>0</v>
      </c>
      <c r="M23" s="94">
        <v>28</v>
      </c>
      <c r="N23" s="94">
        <v>26</v>
      </c>
      <c r="O23" s="94">
        <v>31</v>
      </c>
      <c r="P23" s="94">
        <v>41</v>
      </c>
      <c r="Q23" s="94">
        <v>34</v>
      </c>
      <c r="R23" s="95">
        <f t="shared" si="1"/>
        <v>160</v>
      </c>
      <c r="S23" s="94">
        <v>0</v>
      </c>
      <c r="T23" s="96">
        <f t="shared" si="2"/>
        <v>160</v>
      </c>
      <c r="U23" s="94">
        <v>0</v>
      </c>
      <c r="V23" s="94">
        <v>9</v>
      </c>
      <c r="W23" s="97">
        <f t="shared" si="3"/>
        <v>17.777777777777779</v>
      </c>
    </row>
    <row r="24" spans="1:23" ht="35.1" customHeight="1" x14ac:dyDescent="0.3">
      <c r="A24" s="91" t="s">
        <v>134</v>
      </c>
      <c r="B24" s="92" t="s">
        <v>55</v>
      </c>
      <c r="C24" s="93" t="s">
        <v>135</v>
      </c>
      <c r="D24" s="91" t="s">
        <v>428</v>
      </c>
      <c r="E24" s="92" t="s">
        <v>402</v>
      </c>
      <c r="F24" s="91" t="s">
        <v>41</v>
      </c>
      <c r="G24" s="93" t="s">
        <v>133</v>
      </c>
      <c r="H24" s="94">
        <v>0</v>
      </c>
      <c r="I24" s="94">
        <v>0</v>
      </c>
      <c r="J24" s="94">
        <v>0</v>
      </c>
      <c r="K24" s="94">
        <v>0</v>
      </c>
      <c r="L24" s="95">
        <f t="shared" si="0"/>
        <v>0</v>
      </c>
      <c r="M24" s="94">
        <v>28</v>
      </c>
      <c r="N24" s="94">
        <v>25</v>
      </c>
      <c r="O24" s="94">
        <v>18</v>
      </c>
      <c r="P24" s="94">
        <v>24</v>
      </c>
      <c r="Q24" s="94">
        <v>23</v>
      </c>
      <c r="R24" s="95">
        <f t="shared" si="1"/>
        <v>118</v>
      </c>
      <c r="S24" s="94">
        <v>1</v>
      </c>
      <c r="T24" s="96">
        <f t="shared" si="2"/>
        <v>119</v>
      </c>
      <c r="U24" s="94">
        <v>0</v>
      </c>
      <c r="V24" s="94">
        <v>8</v>
      </c>
      <c r="W24" s="97">
        <f t="shared" si="3"/>
        <v>14.75</v>
      </c>
    </row>
    <row r="25" spans="1:23" ht="35.1" customHeight="1" x14ac:dyDescent="0.3">
      <c r="A25" s="91" t="s">
        <v>136</v>
      </c>
      <c r="B25" s="92" t="s">
        <v>55</v>
      </c>
      <c r="C25" s="93" t="s">
        <v>137</v>
      </c>
      <c r="D25" s="91" t="s">
        <v>428</v>
      </c>
      <c r="E25" s="92" t="s">
        <v>88</v>
      </c>
      <c r="F25" s="91" t="s">
        <v>25</v>
      </c>
      <c r="G25" s="93" t="s">
        <v>109</v>
      </c>
      <c r="H25" s="94">
        <v>0</v>
      </c>
      <c r="I25" s="94">
        <v>0</v>
      </c>
      <c r="J25" s="94">
        <v>0</v>
      </c>
      <c r="K25" s="94">
        <v>0</v>
      </c>
      <c r="L25" s="95">
        <f t="shared" si="0"/>
        <v>0</v>
      </c>
      <c r="M25" s="94">
        <v>26</v>
      </c>
      <c r="N25" s="94">
        <v>59</v>
      </c>
      <c r="O25" s="94">
        <v>48</v>
      </c>
      <c r="P25" s="94">
        <v>70</v>
      </c>
      <c r="Q25" s="94">
        <v>48</v>
      </c>
      <c r="R25" s="95">
        <f t="shared" si="1"/>
        <v>251</v>
      </c>
      <c r="S25" s="94">
        <v>0</v>
      </c>
      <c r="T25" s="96">
        <f t="shared" si="2"/>
        <v>251</v>
      </c>
      <c r="U25" s="94">
        <v>0</v>
      </c>
      <c r="V25" s="94">
        <v>15</v>
      </c>
      <c r="W25" s="97">
        <f t="shared" si="3"/>
        <v>16.733333333333334</v>
      </c>
    </row>
    <row r="26" spans="1:23" ht="35.1" customHeight="1" x14ac:dyDescent="0.3">
      <c r="A26" s="91" t="s">
        <v>138</v>
      </c>
      <c r="B26" s="92" t="s">
        <v>100</v>
      </c>
      <c r="C26" s="93" t="s">
        <v>139</v>
      </c>
      <c r="D26" s="91" t="s">
        <v>428</v>
      </c>
      <c r="E26" s="92" t="s">
        <v>401</v>
      </c>
      <c r="F26" s="91" t="s">
        <v>36</v>
      </c>
      <c r="G26" s="93" t="s">
        <v>96</v>
      </c>
      <c r="H26" s="94">
        <v>0</v>
      </c>
      <c r="I26" s="94">
        <v>0</v>
      </c>
      <c r="J26" s="94">
        <v>0</v>
      </c>
      <c r="K26" s="94">
        <v>0</v>
      </c>
      <c r="L26" s="95">
        <f t="shared" si="0"/>
        <v>0</v>
      </c>
      <c r="M26" s="94">
        <v>2</v>
      </c>
      <c r="N26" s="94">
        <v>3</v>
      </c>
      <c r="O26" s="94">
        <v>1</v>
      </c>
      <c r="P26" s="94">
        <v>0</v>
      </c>
      <c r="Q26" s="94">
        <v>2</v>
      </c>
      <c r="R26" s="95">
        <f t="shared" si="1"/>
        <v>8</v>
      </c>
      <c r="S26" s="94">
        <v>0</v>
      </c>
      <c r="T26" s="96">
        <f t="shared" si="2"/>
        <v>8</v>
      </c>
      <c r="U26" s="94">
        <v>0</v>
      </c>
      <c r="V26" s="94">
        <v>1</v>
      </c>
      <c r="W26" s="97">
        <f t="shared" si="3"/>
        <v>8</v>
      </c>
    </row>
    <row r="27" spans="1:23" ht="35.1" customHeight="1" x14ac:dyDescent="0.3">
      <c r="A27" s="91" t="s">
        <v>140</v>
      </c>
      <c r="B27" s="92" t="s">
        <v>100</v>
      </c>
      <c r="C27" s="93" t="s">
        <v>141</v>
      </c>
      <c r="D27" s="91" t="s">
        <v>428</v>
      </c>
      <c r="E27" s="92" t="s">
        <v>401</v>
      </c>
      <c r="F27" s="91" t="s">
        <v>36</v>
      </c>
      <c r="G27" s="93" t="s">
        <v>96</v>
      </c>
      <c r="H27" s="94">
        <v>8</v>
      </c>
      <c r="I27" s="94">
        <v>18</v>
      </c>
      <c r="J27" s="94">
        <v>6</v>
      </c>
      <c r="K27" s="94">
        <v>19</v>
      </c>
      <c r="L27" s="95">
        <f t="shared" si="0"/>
        <v>51</v>
      </c>
      <c r="M27" s="94">
        <v>20</v>
      </c>
      <c r="N27" s="94">
        <v>19</v>
      </c>
      <c r="O27" s="94">
        <v>11</v>
      </c>
      <c r="P27" s="94">
        <v>15</v>
      </c>
      <c r="Q27" s="94">
        <v>17</v>
      </c>
      <c r="R27" s="95">
        <f t="shared" si="1"/>
        <v>82</v>
      </c>
      <c r="S27" s="94">
        <v>0</v>
      </c>
      <c r="T27" s="96">
        <f t="shared" si="2"/>
        <v>133</v>
      </c>
      <c r="U27" s="94">
        <v>3</v>
      </c>
      <c r="V27" s="94">
        <v>6</v>
      </c>
      <c r="W27" s="97">
        <f t="shared" si="3"/>
        <v>14.777777777777779</v>
      </c>
    </row>
    <row r="28" spans="1:23" ht="35.1" customHeight="1" x14ac:dyDescent="0.3">
      <c r="A28" s="91" t="s">
        <v>142</v>
      </c>
      <c r="B28" s="92" t="s">
        <v>55</v>
      </c>
      <c r="C28" s="93" t="s">
        <v>27</v>
      </c>
      <c r="D28" s="91" t="s">
        <v>428</v>
      </c>
      <c r="E28" s="92" t="s">
        <v>402</v>
      </c>
      <c r="F28" s="91" t="s">
        <v>27</v>
      </c>
      <c r="G28" s="93" t="s">
        <v>133</v>
      </c>
      <c r="H28" s="94">
        <v>0</v>
      </c>
      <c r="I28" s="94">
        <v>0</v>
      </c>
      <c r="J28" s="94">
        <v>0</v>
      </c>
      <c r="K28" s="94">
        <v>0</v>
      </c>
      <c r="L28" s="95">
        <f t="shared" si="0"/>
        <v>0</v>
      </c>
      <c r="M28" s="94">
        <v>18</v>
      </c>
      <c r="N28" s="94">
        <v>21</v>
      </c>
      <c r="O28" s="94">
        <v>23</v>
      </c>
      <c r="P28" s="94">
        <v>46</v>
      </c>
      <c r="Q28" s="94">
        <v>46</v>
      </c>
      <c r="R28" s="95">
        <f t="shared" si="1"/>
        <v>154</v>
      </c>
      <c r="S28" s="94">
        <v>0</v>
      </c>
      <c r="T28" s="96">
        <f t="shared" si="2"/>
        <v>154</v>
      </c>
      <c r="U28" s="94">
        <v>0</v>
      </c>
      <c r="V28" s="94">
        <v>10</v>
      </c>
      <c r="W28" s="97">
        <f t="shared" si="3"/>
        <v>15.4</v>
      </c>
    </row>
    <row r="29" spans="1:23" ht="35.1" customHeight="1" x14ac:dyDescent="0.3">
      <c r="A29" s="91" t="s">
        <v>143</v>
      </c>
      <c r="B29" s="92" t="s">
        <v>56</v>
      </c>
      <c r="C29" s="93" t="s">
        <v>144</v>
      </c>
      <c r="D29" s="91" t="s">
        <v>428</v>
      </c>
      <c r="E29" s="92" t="s">
        <v>88</v>
      </c>
      <c r="F29" s="91" t="s">
        <v>25</v>
      </c>
      <c r="G29" s="93" t="s">
        <v>109</v>
      </c>
      <c r="H29" s="94">
        <v>0</v>
      </c>
      <c r="I29" s="94">
        <v>117</v>
      </c>
      <c r="J29" s="94">
        <v>117</v>
      </c>
      <c r="K29" s="94">
        <v>88</v>
      </c>
      <c r="L29" s="95">
        <f t="shared" si="0"/>
        <v>322</v>
      </c>
      <c r="M29" s="94">
        <v>0</v>
      </c>
      <c r="N29" s="94">
        <v>0</v>
      </c>
      <c r="O29" s="94">
        <v>0</v>
      </c>
      <c r="P29" s="94">
        <v>0</v>
      </c>
      <c r="Q29" s="94">
        <v>0</v>
      </c>
      <c r="R29" s="95">
        <f t="shared" si="1"/>
        <v>0</v>
      </c>
      <c r="S29" s="94">
        <v>0</v>
      </c>
      <c r="T29" s="96">
        <f t="shared" si="2"/>
        <v>322</v>
      </c>
      <c r="U29" s="94">
        <v>15</v>
      </c>
      <c r="V29" s="94">
        <v>0</v>
      </c>
      <c r="W29" s="97">
        <f t="shared" si="3"/>
        <v>21.466666666666665</v>
      </c>
    </row>
    <row r="30" spans="1:23" ht="35.1" customHeight="1" x14ac:dyDescent="0.3">
      <c r="A30" s="91" t="s">
        <v>145</v>
      </c>
      <c r="B30" s="92" t="s">
        <v>56</v>
      </c>
      <c r="C30" s="93" t="s">
        <v>146</v>
      </c>
      <c r="D30" s="91" t="s">
        <v>428</v>
      </c>
      <c r="E30" s="92" t="s">
        <v>88</v>
      </c>
      <c r="F30" s="91" t="s">
        <v>25</v>
      </c>
      <c r="G30" s="93" t="s">
        <v>109</v>
      </c>
      <c r="H30" s="94">
        <v>0</v>
      </c>
      <c r="I30" s="94">
        <v>76</v>
      </c>
      <c r="J30" s="94">
        <v>71</v>
      </c>
      <c r="K30" s="94">
        <v>68</v>
      </c>
      <c r="L30" s="95">
        <f t="shared" si="0"/>
        <v>215</v>
      </c>
      <c r="M30" s="94">
        <v>0</v>
      </c>
      <c r="N30" s="94">
        <v>0</v>
      </c>
      <c r="O30" s="94">
        <v>0</v>
      </c>
      <c r="P30" s="94">
        <v>0</v>
      </c>
      <c r="Q30" s="94">
        <v>0</v>
      </c>
      <c r="R30" s="95">
        <f t="shared" si="1"/>
        <v>0</v>
      </c>
      <c r="S30" s="94">
        <v>0</v>
      </c>
      <c r="T30" s="96">
        <f t="shared" si="2"/>
        <v>215</v>
      </c>
      <c r="U30" s="94">
        <v>9</v>
      </c>
      <c r="V30" s="94">
        <v>0</v>
      </c>
      <c r="W30" s="97">
        <f t="shared" si="3"/>
        <v>23.888888888888889</v>
      </c>
    </row>
    <row r="31" spans="1:23" ht="35.1" customHeight="1" x14ac:dyDescent="0.3">
      <c r="A31" s="91" t="s">
        <v>147</v>
      </c>
      <c r="B31" s="92" t="s">
        <v>55</v>
      </c>
      <c r="C31" s="93" t="s">
        <v>148</v>
      </c>
      <c r="D31" s="91" t="s">
        <v>428</v>
      </c>
      <c r="E31" s="92" t="s">
        <v>88</v>
      </c>
      <c r="F31" s="91" t="s">
        <v>25</v>
      </c>
      <c r="G31" s="93" t="s">
        <v>109</v>
      </c>
      <c r="H31" s="94">
        <v>0</v>
      </c>
      <c r="I31" s="94">
        <v>0</v>
      </c>
      <c r="J31" s="94">
        <v>0</v>
      </c>
      <c r="K31" s="94">
        <v>0</v>
      </c>
      <c r="L31" s="95">
        <f t="shared" si="0"/>
        <v>0</v>
      </c>
      <c r="M31" s="94">
        <v>76</v>
      </c>
      <c r="N31" s="94">
        <v>74</v>
      </c>
      <c r="O31" s="94">
        <v>71</v>
      </c>
      <c r="P31" s="94">
        <v>70</v>
      </c>
      <c r="Q31" s="94">
        <v>73</v>
      </c>
      <c r="R31" s="95">
        <f t="shared" si="1"/>
        <v>364</v>
      </c>
      <c r="S31" s="94">
        <v>0</v>
      </c>
      <c r="T31" s="96">
        <f t="shared" si="2"/>
        <v>364</v>
      </c>
      <c r="U31" s="94">
        <v>0</v>
      </c>
      <c r="V31" s="94">
        <v>20</v>
      </c>
      <c r="W31" s="97">
        <f t="shared" si="3"/>
        <v>18.2</v>
      </c>
    </row>
    <row r="32" spans="1:23" ht="35.1" customHeight="1" x14ac:dyDescent="0.3">
      <c r="A32" s="91" t="s">
        <v>149</v>
      </c>
      <c r="B32" s="92" t="s">
        <v>55</v>
      </c>
      <c r="C32" s="93" t="s">
        <v>150</v>
      </c>
      <c r="D32" s="91" t="s">
        <v>428</v>
      </c>
      <c r="E32" s="92" t="s">
        <v>92</v>
      </c>
      <c r="F32" s="91" t="s">
        <v>31</v>
      </c>
      <c r="G32" s="93" t="s">
        <v>1</v>
      </c>
      <c r="H32" s="94">
        <v>0</v>
      </c>
      <c r="I32" s="94">
        <v>0</v>
      </c>
      <c r="J32" s="94">
        <v>0</v>
      </c>
      <c r="K32" s="94">
        <v>0</v>
      </c>
      <c r="L32" s="95">
        <f t="shared" si="0"/>
        <v>0</v>
      </c>
      <c r="M32" s="94">
        <v>34</v>
      </c>
      <c r="N32" s="94">
        <v>36</v>
      </c>
      <c r="O32" s="94">
        <v>45</v>
      </c>
      <c r="P32" s="94">
        <v>42</v>
      </c>
      <c r="Q32" s="94">
        <v>31</v>
      </c>
      <c r="R32" s="95">
        <f t="shared" si="1"/>
        <v>188</v>
      </c>
      <c r="S32" s="94">
        <v>0</v>
      </c>
      <c r="T32" s="96">
        <f t="shared" si="2"/>
        <v>188</v>
      </c>
      <c r="U32" s="94">
        <v>0</v>
      </c>
      <c r="V32" s="94">
        <v>12</v>
      </c>
      <c r="W32" s="97">
        <f t="shared" si="3"/>
        <v>15.666666666666666</v>
      </c>
    </row>
    <row r="33" spans="1:23" ht="35.1" customHeight="1" x14ac:dyDescent="0.3">
      <c r="A33" s="91" t="s">
        <v>151</v>
      </c>
      <c r="B33" s="92" t="s">
        <v>100</v>
      </c>
      <c r="C33" s="93" t="s">
        <v>24</v>
      </c>
      <c r="D33" s="91" t="s">
        <v>428</v>
      </c>
      <c r="E33" s="92" t="s">
        <v>401</v>
      </c>
      <c r="F33" s="91" t="s">
        <v>24</v>
      </c>
      <c r="G33" s="93" t="s">
        <v>96</v>
      </c>
      <c r="H33" s="94">
        <v>2</v>
      </c>
      <c r="I33" s="94">
        <v>27</v>
      </c>
      <c r="J33" s="94">
        <v>40</v>
      </c>
      <c r="K33" s="94">
        <v>40</v>
      </c>
      <c r="L33" s="95">
        <f t="shared" si="0"/>
        <v>109</v>
      </c>
      <c r="M33" s="94">
        <v>25</v>
      </c>
      <c r="N33" s="94">
        <v>18</v>
      </c>
      <c r="O33" s="94">
        <v>36</v>
      </c>
      <c r="P33" s="94">
        <v>41</v>
      </c>
      <c r="Q33" s="94">
        <v>36</v>
      </c>
      <c r="R33" s="95">
        <f t="shared" si="1"/>
        <v>156</v>
      </c>
      <c r="S33" s="94">
        <v>0</v>
      </c>
      <c r="T33" s="96">
        <f t="shared" si="2"/>
        <v>265</v>
      </c>
      <c r="U33" s="94">
        <v>4</v>
      </c>
      <c r="V33" s="94">
        <v>10</v>
      </c>
      <c r="W33" s="97">
        <f t="shared" si="3"/>
        <v>18.928571428571427</v>
      </c>
    </row>
    <row r="34" spans="1:23" ht="35.1" customHeight="1" x14ac:dyDescent="0.3">
      <c r="A34" s="91" t="s">
        <v>152</v>
      </c>
      <c r="B34" s="92" t="s">
        <v>100</v>
      </c>
      <c r="C34" s="93" t="s">
        <v>153</v>
      </c>
      <c r="D34" s="91" t="s">
        <v>428</v>
      </c>
      <c r="E34" s="92" t="s">
        <v>401</v>
      </c>
      <c r="F34" s="91" t="s">
        <v>39</v>
      </c>
      <c r="G34" s="93" t="s">
        <v>96</v>
      </c>
      <c r="H34" s="94">
        <v>0</v>
      </c>
      <c r="I34" s="94">
        <v>5</v>
      </c>
      <c r="J34" s="94">
        <v>7</v>
      </c>
      <c r="K34" s="94">
        <v>8</v>
      </c>
      <c r="L34" s="95">
        <f t="shared" si="0"/>
        <v>20</v>
      </c>
      <c r="M34" s="94">
        <v>9</v>
      </c>
      <c r="N34" s="94">
        <v>4</v>
      </c>
      <c r="O34" s="94">
        <v>8</v>
      </c>
      <c r="P34" s="94">
        <v>4</v>
      </c>
      <c r="Q34" s="94">
        <v>13</v>
      </c>
      <c r="R34" s="95">
        <f t="shared" si="1"/>
        <v>38</v>
      </c>
      <c r="S34" s="94">
        <v>0</v>
      </c>
      <c r="T34" s="96">
        <f t="shared" si="2"/>
        <v>58</v>
      </c>
      <c r="U34" s="94">
        <v>1</v>
      </c>
      <c r="V34" s="94">
        <v>2</v>
      </c>
      <c r="W34" s="97">
        <f t="shared" si="3"/>
        <v>19.333333333333332</v>
      </c>
    </row>
    <row r="35" spans="1:23" ht="35.1" customHeight="1" x14ac:dyDescent="0.3">
      <c r="A35" s="91" t="s">
        <v>154</v>
      </c>
      <c r="B35" s="92" t="s">
        <v>100</v>
      </c>
      <c r="C35" s="93" t="s">
        <v>155</v>
      </c>
      <c r="D35" s="91" t="s">
        <v>428</v>
      </c>
      <c r="E35" s="92" t="s">
        <v>92</v>
      </c>
      <c r="F35" s="91" t="s">
        <v>23</v>
      </c>
      <c r="G35" s="93" t="s">
        <v>93</v>
      </c>
      <c r="H35" s="94">
        <v>1</v>
      </c>
      <c r="I35" s="94">
        <v>14</v>
      </c>
      <c r="J35" s="94">
        <v>14</v>
      </c>
      <c r="K35" s="94">
        <v>21</v>
      </c>
      <c r="L35" s="95">
        <f t="shared" si="0"/>
        <v>50</v>
      </c>
      <c r="M35" s="94">
        <v>19</v>
      </c>
      <c r="N35" s="94">
        <v>19</v>
      </c>
      <c r="O35" s="94">
        <v>23</v>
      </c>
      <c r="P35" s="94">
        <v>14</v>
      </c>
      <c r="Q35" s="94">
        <v>21</v>
      </c>
      <c r="R35" s="95">
        <f t="shared" si="1"/>
        <v>96</v>
      </c>
      <c r="S35" s="94">
        <v>0</v>
      </c>
      <c r="T35" s="96">
        <f t="shared" si="2"/>
        <v>146</v>
      </c>
      <c r="U35" s="94">
        <v>3</v>
      </c>
      <c r="V35" s="94">
        <v>7</v>
      </c>
      <c r="W35" s="97">
        <f t="shared" si="3"/>
        <v>14.6</v>
      </c>
    </row>
    <row r="36" spans="1:23" ht="35.1" customHeight="1" x14ac:dyDescent="0.3">
      <c r="A36" s="91" t="s">
        <v>382</v>
      </c>
      <c r="B36" s="92" t="s">
        <v>442</v>
      </c>
      <c r="C36" s="93" t="s">
        <v>383</v>
      </c>
      <c r="D36" s="91" t="s">
        <v>423</v>
      </c>
      <c r="E36" s="92" t="s">
        <v>88</v>
      </c>
      <c r="F36" s="91" t="s">
        <v>25</v>
      </c>
      <c r="G36" s="93" t="s">
        <v>109</v>
      </c>
      <c r="H36" s="94">
        <v>0</v>
      </c>
      <c r="I36" s="94">
        <v>54</v>
      </c>
      <c r="J36" s="94">
        <v>48</v>
      </c>
      <c r="K36" s="94">
        <v>43</v>
      </c>
      <c r="L36" s="95">
        <f t="shared" si="0"/>
        <v>145</v>
      </c>
      <c r="M36" s="94">
        <v>56</v>
      </c>
      <c r="N36" s="94">
        <v>56</v>
      </c>
      <c r="O36" s="94">
        <v>58</v>
      </c>
      <c r="P36" s="94">
        <v>55</v>
      </c>
      <c r="Q36" s="94">
        <v>61</v>
      </c>
      <c r="R36" s="95">
        <f t="shared" si="1"/>
        <v>286</v>
      </c>
      <c r="S36" s="94">
        <v>0</v>
      </c>
      <c r="T36" s="96">
        <f t="shared" si="2"/>
        <v>431</v>
      </c>
      <c r="U36" s="94">
        <v>6</v>
      </c>
      <c r="V36" s="94">
        <v>13</v>
      </c>
      <c r="W36" s="97">
        <f t="shared" si="3"/>
        <v>22.684210526315791</v>
      </c>
    </row>
    <row r="37" spans="1:23" ht="35.1" customHeight="1" x14ac:dyDescent="0.3">
      <c r="A37" s="91" t="s">
        <v>384</v>
      </c>
      <c r="B37" s="92" t="s">
        <v>442</v>
      </c>
      <c r="C37" s="93" t="s">
        <v>385</v>
      </c>
      <c r="D37" s="91" t="s">
        <v>423</v>
      </c>
      <c r="E37" s="92" t="s">
        <v>88</v>
      </c>
      <c r="F37" s="91" t="s">
        <v>25</v>
      </c>
      <c r="G37" s="93" t="s">
        <v>109</v>
      </c>
      <c r="H37" s="94">
        <v>7</v>
      </c>
      <c r="I37" s="94">
        <v>40</v>
      </c>
      <c r="J37" s="94">
        <v>44</v>
      </c>
      <c r="K37" s="94">
        <v>39</v>
      </c>
      <c r="L37" s="95">
        <f t="shared" si="0"/>
        <v>130</v>
      </c>
      <c r="M37" s="94">
        <v>64</v>
      </c>
      <c r="N37" s="94">
        <v>84</v>
      </c>
      <c r="O37" s="94">
        <v>89</v>
      </c>
      <c r="P37" s="94">
        <v>93</v>
      </c>
      <c r="Q37" s="94">
        <v>94</v>
      </c>
      <c r="R37" s="95">
        <f t="shared" si="1"/>
        <v>424</v>
      </c>
      <c r="S37" s="94">
        <v>0</v>
      </c>
      <c r="T37" s="96">
        <f t="shared" si="2"/>
        <v>554</v>
      </c>
      <c r="U37" s="94">
        <v>4</v>
      </c>
      <c r="V37" s="94">
        <v>16</v>
      </c>
      <c r="W37" s="97">
        <f t="shared" si="3"/>
        <v>27.7</v>
      </c>
    </row>
    <row r="38" spans="1:23" ht="35.1" customHeight="1" x14ac:dyDescent="0.3">
      <c r="A38" s="91" t="s">
        <v>386</v>
      </c>
      <c r="B38" s="92" t="s">
        <v>442</v>
      </c>
      <c r="C38" s="93" t="s">
        <v>387</v>
      </c>
      <c r="D38" s="91" t="s">
        <v>423</v>
      </c>
      <c r="E38" s="92" t="s">
        <v>92</v>
      </c>
      <c r="F38" s="91" t="s">
        <v>30</v>
      </c>
      <c r="G38" s="93" t="s">
        <v>0</v>
      </c>
      <c r="H38" s="94">
        <v>10</v>
      </c>
      <c r="I38" s="94">
        <v>23</v>
      </c>
      <c r="J38" s="94">
        <v>33</v>
      </c>
      <c r="K38" s="94">
        <v>28</v>
      </c>
      <c r="L38" s="95">
        <f t="shared" si="0"/>
        <v>94</v>
      </c>
      <c r="M38" s="94">
        <v>34</v>
      </c>
      <c r="N38" s="94">
        <v>46</v>
      </c>
      <c r="O38" s="94">
        <v>33</v>
      </c>
      <c r="P38" s="94">
        <v>26</v>
      </c>
      <c r="Q38" s="94">
        <v>40</v>
      </c>
      <c r="R38" s="95">
        <f t="shared" si="1"/>
        <v>179</v>
      </c>
      <c r="S38" s="94">
        <v>0</v>
      </c>
      <c r="T38" s="96">
        <f t="shared" si="2"/>
        <v>273</v>
      </c>
      <c r="U38" s="94">
        <v>4</v>
      </c>
      <c r="V38" s="94">
        <v>9</v>
      </c>
      <c r="W38" s="97">
        <f t="shared" si="3"/>
        <v>21</v>
      </c>
    </row>
    <row r="39" spans="1:23" ht="35.1" customHeight="1" x14ac:dyDescent="0.3">
      <c r="A39" s="91" t="s">
        <v>388</v>
      </c>
      <c r="B39" s="92" t="s">
        <v>442</v>
      </c>
      <c r="C39" s="93" t="s">
        <v>389</v>
      </c>
      <c r="D39" s="91" t="s">
        <v>423</v>
      </c>
      <c r="E39" s="92" t="s">
        <v>88</v>
      </c>
      <c r="F39" s="91" t="s">
        <v>25</v>
      </c>
      <c r="G39" s="93" t="s">
        <v>126</v>
      </c>
      <c r="H39" s="94">
        <v>4</v>
      </c>
      <c r="I39" s="94">
        <v>23</v>
      </c>
      <c r="J39" s="94">
        <v>25</v>
      </c>
      <c r="K39" s="94">
        <v>24</v>
      </c>
      <c r="L39" s="95">
        <f t="shared" si="0"/>
        <v>76</v>
      </c>
      <c r="M39" s="94">
        <v>25</v>
      </c>
      <c r="N39" s="94">
        <v>27</v>
      </c>
      <c r="O39" s="94">
        <v>12</v>
      </c>
      <c r="P39" s="94">
        <v>25</v>
      </c>
      <c r="Q39" s="94">
        <v>20</v>
      </c>
      <c r="R39" s="95">
        <f t="shared" si="1"/>
        <v>109</v>
      </c>
      <c r="S39" s="94">
        <v>0</v>
      </c>
      <c r="T39" s="96">
        <f t="shared" si="2"/>
        <v>185</v>
      </c>
      <c r="U39" s="94">
        <v>3</v>
      </c>
      <c r="V39" s="94">
        <v>5</v>
      </c>
      <c r="W39" s="97">
        <f t="shared" si="3"/>
        <v>23.125</v>
      </c>
    </row>
    <row r="40" spans="1:23" ht="35.1" customHeight="1" x14ac:dyDescent="0.3">
      <c r="A40" s="91" t="s">
        <v>156</v>
      </c>
      <c r="B40" s="92" t="s">
        <v>100</v>
      </c>
      <c r="C40" s="93" t="s">
        <v>157</v>
      </c>
      <c r="D40" s="91" t="s">
        <v>428</v>
      </c>
      <c r="E40" s="92" t="s">
        <v>401</v>
      </c>
      <c r="F40" s="91" t="s">
        <v>24</v>
      </c>
      <c r="G40" s="93" t="s">
        <v>96</v>
      </c>
      <c r="H40" s="94">
        <v>0</v>
      </c>
      <c r="I40" s="94">
        <v>0</v>
      </c>
      <c r="J40" s="94">
        <v>0</v>
      </c>
      <c r="K40" s="94">
        <v>7</v>
      </c>
      <c r="L40" s="95">
        <f t="shared" si="0"/>
        <v>7</v>
      </c>
      <c r="M40" s="94">
        <v>17</v>
      </c>
      <c r="N40" s="94">
        <v>8</v>
      </c>
      <c r="O40" s="94">
        <v>11</v>
      </c>
      <c r="P40" s="94">
        <v>10</v>
      </c>
      <c r="Q40" s="94">
        <v>8</v>
      </c>
      <c r="R40" s="95">
        <f t="shared" si="1"/>
        <v>54</v>
      </c>
      <c r="S40" s="94">
        <v>0</v>
      </c>
      <c r="T40" s="96">
        <f t="shared" si="2"/>
        <v>61</v>
      </c>
      <c r="U40" s="94">
        <v>1</v>
      </c>
      <c r="V40" s="94">
        <v>3</v>
      </c>
      <c r="W40" s="97">
        <f t="shared" si="3"/>
        <v>15.25</v>
      </c>
    </row>
    <row r="41" spans="1:23" ht="35.1" customHeight="1" x14ac:dyDescent="0.3">
      <c r="A41" s="91" t="s">
        <v>158</v>
      </c>
      <c r="B41" s="92" t="s">
        <v>56</v>
      </c>
      <c r="C41" s="93" t="s">
        <v>119</v>
      </c>
      <c r="D41" s="91" t="s">
        <v>428</v>
      </c>
      <c r="E41" s="92" t="s">
        <v>88</v>
      </c>
      <c r="F41" s="91" t="s">
        <v>25</v>
      </c>
      <c r="G41" s="93" t="s">
        <v>109</v>
      </c>
      <c r="H41" s="94">
        <v>0</v>
      </c>
      <c r="I41" s="94">
        <v>66</v>
      </c>
      <c r="J41" s="94">
        <v>127</v>
      </c>
      <c r="K41" s="94">
        <v>95</v>
      </c>
      <c r="L41" s="95">
        <f t="shared" si="0"/>
        <v>288</v>
      </c>
      <c r="M41" s="94">
        <v>0</v>
      </c>
      <c r="N41" s="94">
        <v>0</v>
      </c>
      <c r="O41" s="94">
        <v>0</v>
      </c>
      <c r="P41" s="94">
        <v>0</v>
      </c>
      <c r="Q41" s="94">
        <v>0</v>
      </c>
      <c r="R41" s="95">
        <f t="shared" si="1"/>
        <v>0</v>
      </c>
      <c r="S41" s="94">
        <v>0</v>
      </c>
      <c r="T41" s="96">
        <f t="shared" si="2"/>
        <v>288</v>
      </c>
      <c r="U41" s="94">
        <v>13</v>
      </c>
      <c r="V41" s="94">
        <v>0</v>
      </c>
      <c r="W41" s="97">
        <f t="shared" si="3"/>
        <v>22.153846153846153</v>
      </c>
    </row>
    <row r="42" spans="1:23" ht="35.1" customHeight="1" x14ac:dyDescent="0.3">
      <c r="A42" s="91" t="s">
        <v>159</v>
      </c>
      <c r="B42" s="92" t="s">
        <v>55</v>
      </c>
      <c r="C42" s="93" t="s">
        <v>160</v>
      </c>
      <c r="D42" s="91" t="s">
        <v>428</v>
      </c>
      <c r="E42" s="92" t="s">
        <v>92</v>
      </c>
      <c r="F42" s="91" t="s">
        <v>26</v>
      </c>
      <c r="G42" s="93" t="s">
        <v>1</v>
      </c>
      <c r="H42" s="94">
        <v>0</v>
      </c>
      <c r="I42" s="94">
        <v>0</v>
      </c>
      <c r="J42" s="94">
        <v>0</v>
      </c>
      <c r="K42" s="94">
        <v>0</v>
      </c>
      <c r="L42" s="95">
        <f t="shared" si="0"/>
        <v>0</v>
      </c>
      <c r="M42" s="94">
        <v>45</v>
      </c>
      <c r="N42" s="94">
        <v>43</v>
      </c>
      <c r="O42" s="94">
        <v>42</v>
      </c>
      <c r="P42" s="94">
        <v>56</v>
      </c>
      <c r="Q42" s="94">
        <v>39</v>
      </c>
      <c r="R42" s="95">
        <f t="shared" si="1"/>
        <v>225</v>
      </c>
      <c r="S42" s="94">
        <v>0</v>
      </c>
      <c r="T42" s="96">
        <f t="shared" si="2"/>
        <v>225</v>
      </c>
      <c r="U42" s="94">
        <v>0</v>
      </c>
      <c r="V42" s="94">
        <v>14</v>
      </c>
      <c r="W42" s="97">
        <f t="shared" si="3"/>
        <v>16.071428571428573</v>
      </c>
    </row>
    <row r="43" spans="1:23" ht="35.1" customHeight="1" x14ac:dyDescent="0.3">
      <c r="A43" s="91" t="s">
        <v>161</v>
      </c>
      <c r="B43" s="92" t="s">
        <v>55</v>
      </c>
      <c r="C43" s="93" t="s">
        <v>162</v>
      </c>
      <c r="D43" s="91" t="s">
        <v>428</v>
      </c>
      <c r="E43" s="92" t="s">
        <v>92</v>
      </c>
      <c r="F43" s="91" t="s">
        <v>35</v>
      </c>
      <c r="G43" s="93" t="s">
        <v>1</v>
      </c>
      <c r="H43" s="94">
        <v>0</v>
      </c>
      <c r="I43" s="94">
        <v>0</v>
      </c>
      <c r="J43" s="94">
        <v>0</v>
      </c>
      <c r="K43" s="94">
        <v>0</v>
      </c>
      <c r="L43" s="95">
        <f t="shared" si="0"/>
        <v>0</v>
      </c>
      <c r="M43" s="94">
        <v>36</v>
      </c>
      <c r="N43" s="94">
        <v>38</v>
      </c>
      <c r="O43" s="94">
        <v>41</v>
      </c>
      <c r="P43" s="94">
        <v>42</v>
      </c>
      <c r="Q43" s="94">
        <v>28</v>
      </c>
      <c r="R43" s="95">
        <f t="shared" si="1"/>
        <v>185</v>
      </c>
      <c r="S43" s="94">
        <v>0</v>
      </c>
      <c r="T43" s="96">
        <f t="shared" si="2"/>
        <v>185</v>
      </c>
      <c r="U43" s="94">
        <v>0</v>
      </c>
      <c r="V43" s="94">
        <v>11</v>
      </c>
      <c r="W43" s="97">
        <f t="shared" si="3"/>
        <v>16.818181818181817</v>
      </c>
    </row>
    <row r="44" spans="1:23" ht="35.1" customHeight="1" x14ac:dyDescent="0.3">
      <c r="A44" s="91" t="s">
        <v>163</v>
      </c>
      <c r="B44" s="92" t="s">
        <v>55</v>
      </c>
      <c r="C44" s="93" t="s">
        <v>164</v>
      </c>
      <c r="D44" s="91" t="s">
        <v>428</v>
      </c>
      <c r="E44" s="92" t="s">
        <v>92</v>
      </c>
      <c r="F44" s="91" t="s">
        <v>22</v>
      </c>
      <c r="G44" s="93" t="s">
        <v>165</v>
      </c>
      <c r="H44" s="94">
        <v>0</v>
      </c>
      <c r="I44" s="94">
        <v>0</v>
      </c>
      <c r="J44" s="94">
        <v>0</v>
      </c>
      <c r="K44" s="94">
        <v>0</v>
      </c>
      <c r="L44" s="95">
        <f t="shared" si="0"/>
        <v>0</v>
      </c>
      <c r="M44" s="94">
        <v>77</v>
      </c>
      <c r="N44" s="94">
        <v>58</v>
      </c>
      <c r="O44" s="94">
        <v>65</v>
      </c>
      <c r="P44" s="94">
        <v>49</v>
      </c>
      <c r="Q44" s="94">
        <v>56</v>
      </c>
      <c r="R44" s="95">
        <f t="shared" si="1"/>
        <v>305</v>
      </c>
      <c r="S44" s="94">
        <v>1</v>
      </c>
      <c r="T44" s="96">
        <f t="shared" si="2"/>
        <v>306</v>
      </c>
      <c r="U44" s="94">
        <v>0</v>
      </c>
      <c r="V44" s="94">
        <v>17</v>
      </c>
      <c r="W44" s="97">
        <f t="shared" si="3"/>
        <v>17.941176470588236</v>
      </c>
    </row>
    <row r="45" spans="1:23" ht="35.1" customHeight="1" x14ac:dyDescent="0.3">
      <c r="A45" s="91" t="s">
        <v>166</v>
      </c>
      <c r="B45" s="92" t="s">
        <v>56</v>
      </c>
      <c r="C45" s="93" t="s">
        <v>167</v>
      </c>
      <c r="D45" s="91" t="s">
        <v>428</v>
      </c>
      <c r="E45" s="92" t="s">
        <v>402</v>
      </c>
      <c r="F45" s="91" t="s">
        <v>28</v>
      </c>
      <c r="G45" s="93" t="s">
        <v>133</v>
      </c>
      <c r="H45" s="94">
        <v>0</v>
      </c>
      <c r="I45" s="94">
        <v>60</v>
      </c>
      <c r="J45" s="94">
        <v>66</v>
      </c>
      <c r="K45" s="94">
        <v>73</v>
      </c>
      <c r="L45" s="95">
        <f t="shared" si="0"/>
        <v>199</v>
      </c>
      <c r="M45" s="94">
        <v>0</v>
      </c>
      <c r="N45" s="94">
        <v>0</v>
      </c>
      <c r="O45" s="94">
        <v>0</v>
      </c>
      <c r="P45" s="94">
        <v>0</v>
      </c>
      <c r="Q45" s="94">
        <v>0</v>
      </c>
      <c r="R45" s="95">
        <f t="shared" si="1"/>
        <v>0</v>
      </c>
      <c r="S45" s="94">
        <v>0</v>
      </c>
      <c r="T45" s="96">
        <f t="shared" si="2"/>
        <v>199</v>
      </c>
      <c r="U45" s="94">
        <v>9</v>
      </c>
      <c r="V45" s="94">
        <v>0</v>
      </c>
      <c r="W45" s="97">
        <f t="shared" si="3"/>
        <v>22.111111111111111</v>
      </c>
    </row>
    <row r="46" spans="1:23" ht="35.1" customHeight="1" x14ac:dyDescent="0.3">
      <c r="A46" s="91" t="s">
        <v>168</v>
      </c>
      <c r="B46" s="92" t="s">
        <v>56</v>
      </c>
      <c r="C46" s="93" t="s">
        <v>169</v>
      </c>
      <c r="D46" s="91" t="s">
        <v>428</v>
      </c>
      <c r="E46" s="92" t="s">
        <v>402</v>
      </c>
      <c r="F46" s="91" t="s">
        <v>28</v>
      </c>
      <c r="G46" s="93" t="s">
        <v>133</v>
      </c>
      <c r="H46" s="94">
        <v>0</v>
      </c>
      <c r="I46" s="94">
        <v>54</v>
      </c>
      <c r="J46" s="94">
        <v>58</v>
      </c>
      <c r="K46" s="94">
        <v>67</v>
      </c>
      <c r="L46" s="95">
        <f t="shared" si="0"/>
        <v>179</v>
      </c>
      <c r="M46" s="94">
        <v>0</v>
      </c>
      <c r="N46" s="94">
        <v>0</v>
      </c>
      <c r="O46" s="94">
        <v>0</v>
      </c>
      <c r="P46" s="94">
        <v>0</v>
      </c>
      <c r="Q46" s="94">
        <v>0</v>
      </c>
      <c r="R46" s="95">
        <f t="shared" si="1"/>
        <v>0</v>
      </c>
      <c r="S46" s="94">
        <v>0</v>
      </c>
      <c r="T46" s="96">
        <f t="shared" si="2"/>
        <v>179</v>
      </c>
      <c r="U46" s="94">
        <v>9</v>
      </c>
      <c r="V46" s="94">
        <v>0</v>
      </c>
      <c r="W46" s="97">
        <f t="shared" si="3"/>
        <v>19.888888888888889</v>
      </c>
    </row>
    <row r="47" spans="1:23" ht="35.1" customHeight="1" x14ac:dyDescent="0.3">
      <c r="A47" s="91" t="s">
        <v>170</v>
      </c>
      <c r="B47" s="92" t="s">
        <v>55</v>
      </c>
      <c r="C47" s="93" t="s">
        <v>167</v>
      </c>
      <c r="D47" s="91" t="s">
        <v>428</v>
      </c>
      <c r="E47" s="92" t="s">
        <v>402</v>
      </c>
      <c r="F47" s="91" t="s">
        <v>28</v>
      </c>
      <c r="G47" s="93" t="s">
        <v>133</v>
      </c>
      <c r="H47" s="94">
        <v>0</v>
      </c>
      <c r="I47" s="94">
        <v>0</v>
      </c>
      <c r="J47" s="94">
        <v>0</v>
      </c>
      <c r="K47" s="94">
        <v>0</v>
      </c>
      <c r="L47" s="95">
        <f t="shared" si="0"/>
        <v>0</v>
      </c>
      <c r="M47" s="94">
        <v>70</v>
      </c>
      <c r="N47" s="94">
        <v>76</v>
      </c>
      <c r="O47" s="94">
        <v>75</v>
      </c>
      <c r="P47" s="94">
        <v>73</v>
      </c>
      <c r="Q47" s="94">
        <v>73</v>
      </c>
      <c r="R47" s="95">
        <f t="shared" si="1"/>
        <v>367</v>
      </c>
      <c r="S47" s="94">
        <v>0</v>
      </c>
      <c r="T47" s="96">
        <f t="shared" si="2"/>
        <v>367</v>
      </c>
      <c r="U47" s="94">
        <v>0</v>
      </c>
      <c r="V47" s="94">
        <v>21</v>
      </c>
      <c r="W47" s="97">
        <f t="shared" si="3"/>
        <v>17.476190476190474</v>
      </c>
    </row>
    <row r="48" spans="1:23" ht="35.1" customHeight="1" x14ac:dyDescent="0.3">
      <c r="A48" s="91" t="s">
        <v>171</v>
      </c>
      <c r="B48" s="92" t="s">
        <v>55</v>
      </c>
      <c r="C48" s="93" t="s">
        <v>169</v>
      </c>
      <c r="D48" s="91" t="s">
        <v>428</v>
      </c>
      <c r="E48" s="92" t="s">
        <v>402</v>
      </c>
      <c r="F48" s="91" t="s">
        <v>28</v>
      </c>
      <c r="G48" s="93" t="s">
        <v>133</v>
      </c>
      <c r="H48" s="94">
        <v>0</v>
      </c>
      <c r="I48" s="94">
        <v>0</v>
      </c>
      <c r="J48" s="94">
        <v>0</v>
      </c>
      <c r="K48" s="94">
        <v>0</v>
      </c>
      <c r="L48" s="95">
        <f t="shared" si="0"/>
        <v>0</v>
      </c>
      <c r="M48" s="94">
        <v>58</v>
      </c>
      <c r="N48" s="94">
        <v>77</v>
      </c>
      <c r="O48" s="94">
        <v>74</v>
      </c>
      <c r="P48" s="94">
        <v>76</v>
      </c>
      <c r="Q48" s="94">
        <v>62</v>
      </c>
      <c r="R48" s="95">
        <f t="shared" si="1"/>
        <v>347</v>
      </c>
      <c r="S48" s="94">
        <v>2</v>
      </c>
      <c r="T48" s="96">
        <f t="shared" si="2"/>
        <v>349</v>
      </c>
      <c r="U48" s="94">
        <v>0</v>
      </c>
      <c r="V48" s="94">
        <v>21</v>
      </c>
      <c r="W48" s="97">
        <f t="shared" si="3"/>
        <v>16.523809523809526</v>
      </c>
    </row>
    <row r="49" spans="1:23" ht="35.1" customHeight="1" x14ac:dyDescent="0.3">
      <c r="A49" s="91" t="s">
        <v>172</v>
      </c>
      <c r="B49" s="92" t="s">
        <v>55</v>
      </c>
      <c r="C49" s="93" t="s">
        <v>173</v>
      </c>
      <c r="D49" s="91" t="s">
        <v>428</v>
      </c>
      <c r="E49" s="92" t="s">
        <v>88</v>
      </c>
      <c r="F49" s="91" t="s">
        <v>25</v>
      </c>
      <c r="G49" s="93" t="s">
        <v>126</v>
      </c>
      <c r="H49" s="94">
        <v>0</v>
      </c>
      <c r="I49" s="94">
        <v>0</v>
      </c>
      <c r="J49" s="94">
        <v>0</v>
      </c>
      <c r="K49" s="94">
        <v>0</v>
      </c>
      <c r="L49" s="95">
        <f t="shared" si="0"/>
        <v>0</v>
      </c>
      <c r="M49" s="94">
        <v>64</v>
      </c>
      <c r="N49" s="94">
        <v>67</v>
      </c>
      <c r="O49" s="94">
        <v>61</v>
      </c>
      <c r="P49" s="94">
        <v>59</v>
      </c>
      <c r="Q49" s="94">
        <v>57</v>
      </c>
      <c r="R49" s="95">
        <f t="shared" si="1"/>
        <v>308</v>
      </c>
      <c r="S49" s="94">
        <v>0</v>
      </c>
      <c r="T49" s="96">
        <f t="shared" si="2"/>
        <v>308</v>
      </c>
      <c r="U49" s="94">
        <v>0</v>
      </c>
      <c r="V49" s="94">
        <v>20</v>
      </c>
      <c r="W49" s="97">
        <f t="shared" si="3"/>
        <v>15.4</v>
      </c>
    </row>
    <row r="50" spans="1:23" ht="35.1" customHeight="1" x14ac:dyDescent="0.3">
      <c r="A50" s="91" t="s">
        <v>174</v>
      </c>
      <c r="B50" s="92" t="s">
        <v>100</v>
      </c>
      <c r="C50" s="93" t="s">
        <v>175</v>
      </c>
      <c r="D50" s="91" t="s">
        <v>428</v>
      </c>
      <c r="E50" s="92" t="s">
        <v>92</v>
      </c>
      <c r="F50" s="91" t="s">
        <v>460</v>
      </c>
      <c r="G50" s="93" t="s">
        <v>2</v>
      </c>
      <c r="H50" s="94">
        <v>0</v>
      </c>
      <c r="I50" s="94">
        <v>31</v>
      </c>
      <c r="J50" s="94">
        <v>33</v>
      </c>
      <c r="K50" s="94">
        <v>12</v>
      </c>
      <c r="L50" s="95">
        <f t="shared" si="0"/>
        <v>76</v>
      </c>
      <c r="M50" s="94">
        <v>79</v>
      </c>
      <c r="N50" s="94">
        <v>34</v>
      </c>
      <c r="O50" s="94">
        <v>76</v>
      </c>
      <c r="P50" s="94">
        <v>91</v>
      </c>
      <c r="Q50" s="94">
        <v>52</v>
      </c>
      <c r="R50" s="95">
        <f t="shared" si="1"/>
        <v>332</v>
      </c>
      <c r="S50" s="94">
        <v>0</v>
      </c>
      <c r="T50" s="96">
        <f t="shared" si="2"/>
        <v>408</v>
      </c>
      <c r="U50" s="94">
        <v>3</v>
      </c>
      <c r="V50" s="94">
        <v>19</v>
      </c>
      <c r="W50" s="97">
        <f t="shared" si="3"/>
        <v>18.545454545454547</v>
      </c>
    </row>
    <row r="51" spans="1:23" ht="35.1" customHeight="1" x14ac:dyDescent="0.3">
      <c r="A51" s="99" t="s">
        <v>176</v>
      </c>
      <c r="B51" s="92" t="s">
        <v>55</v>
      </c>
      <c r="C51" s="93" t="s">
        <v>98</v>
      </c>
      <c r="D51" s="91" t="s">
        <v>428</v>
      </c>
      <c r="E51" s="92" t="s">
        <v>88</v>
      </c>
      <c r="F51" s="99" t="s">
        <v>25</v>
      </c>
      <c r="G51" s="93" t="s">
        <v>126</v>
      </c>
      <c r="H51" s="94">
        <v>0</v>
      </c>
      <c r="I51" s="94">
        <v>0</v>
      </c>
      <c r="J51" s="94">
        <v>0</v>
      </c>
      <c r="K51" s="94">
        <v>0</v>
      </c>
      <c r="L51" s="95">
        <f t="shared" si="0"/>
        <v>0</v>
      </c>
      <c r="M51" s="94">
        <v>67</v>
      </c>
      <c r="N51" s="94">
        <v>65</v>
      </c>
      <c r="O51" s="94">
        <v>74</v>
      </c>
      <c r="P51" s="94">
        <v>66</v>
      </c>
      <c r="Q51" s="94">
        <v>66</v>
      </c>
      <c r="R51" s="95">
        <f t="shared" si="1"/>
        <v>338</v>
      </c>
      <c r="S51" s="94">
        <v>0</v>
      </c>
      <c r="T51" s="96">
        <f t="shared" si="2"/>
        <v>338</v>
      </c>
      <c r="U51" s="94">
        <v>0</v>
      </c>
      <c r="V51" s="94">
        <v>17</v>
      </c>
      <c r="W51" s="97">
        <f t="shared" si="3"/>
        <v>19.882352941176471</v>
      </c>
    </row>
    <row r="52" spans="1:23" ht="35.1" customHeight="1" x14ac:dyDescent="0.3">
      <c r="A52" s="99" t="s">
        <v>177</v>
      </c>
      <c r="B52" s="92" t="s">
        <v>100</v>
      </c>
      <c r="C52" s="93" t="s">
        <v>178</v>
      </c>
      <c r="D52" s="91" t="s">
        <v>428</v>
      </c>
      <c r="E52" s="92" t="s">
        <v>92</v>
      </c>
      <c r="F52" s="99" t="s">
        <v>31</v>
      </c>
      <c r="G52" s="93" t="s">
        <v>1</v>
      </c>
      <c r="H52" s="94">
        <v>0</v>
      </c>
      <c r="I52" s="94">
        <v>12</v>
      </c>
      <c r="J52" s="94">
        <v>10</v>
      </c>
      <c r="K52" s="94">
        <v>10</v>
      </c>
      <c r="L52" s="95">
        <f t="shared" si="0"/>
        <v>32</v>
      </c>
      <c r="M52" s="94">
        <v>12</v>
      </c>
      <c r="N52" s="94">
        <v>17</v>
      </c>
      <c r="O52" s="94">
        <v>13</v>
      </c>
      <c r="P52" s="94">
        <v>14</v>
      </c>
      <c r="Q52" s="94">
        <v>11</v>
      </c>
      <c r="R52" s="95">
        <f t="shared" si="1"/>
        <v>67</v>
      </c>
      <c r="S52" s="94">
        <v>0</v>
      </c>
      <c r="T52" s="96">
        <f t="shared" si="2"/>
        <v>99</v>
      </c>
      <c r="U52" s="94">
        <v>2</v>
      </c>
      <c r="V52" s="94">
        <v>3</v>
      </c>
      <c r="W52" s="97">
        <f t="shared" si="3"/>
        <v>19.8</v>
      </c>
    </row>
    <row r="53" spans="1:23" ht="35.1" customHeight="1" x14ac:dyDescent="0.3">
      <c r="A53" s="99" t="s">
        <v>179</v>
      </c>
      <c r="B53" s="92" t="s">
        <v>56</v>
      </c>
      <c r="C53" s="93" t="s">
        <v>98</v>
      </c>
      <c r="D53" s="91" t="s">
        <v>428</v>
      </c>
      <c r="E53" s="92" t="s">
        <v>88</v>
      </c>
      <c r="F53" s="99" t="s">
        <v>25</v>
      </c>
      <c r="G53" s="93" t="s">
        <v>126</v>
      </c>
      <c r="H53" s="94">
        <v>0</v>
      </c>
      <c r="I53" s="94">
        <v>15</v>
      </c>
      <c r="J53" s="94">
        <v>42</v>
      </c>
      <c r="K53" s="94">
        <v>37</v>
      </c>
      <c r="L53" s="95">
        <f t="shared" si="0"/>
        <v>94</v>
      </c>
      <c r="M53" s="94">
        <v>0</v>
      </c>
      <c r="N53" s="94">
        <v>0</v>
      </c>
      <c r="O53" s="94">
        <v>0</v>
      </c>
      <c r="P53" s="94">
        <v>0</v>
      </c>
      <c r="Q53" s="94">
        <v>0</v>
      </c>
      <c r="R53" s="95">
        <f t="shared" si="1"/>
        <v>0</v>
      </c>
      <c r="S53" s="94">
        <v>0</v>
      </c>
      <c r="T53" s="96">
        <f t="shared" si="2"/>
        <v>94</v>
      </c>
      <c r="U53" s="94">
        <v>4</v>
      </c>
      <c r="V53" s="94">
        <v>0</v>
      </c>
      <c r="W53" s="97">
        <f t="shared" si="3"/>
        <v>23.5</v>
      </c>
    </row>
    <row r="54" spans="1:23" ht="35.1" customHeight="1" x14ac:dyDescent="0.3">
      <c r="A54" s="99" t="s">
        <v>180</v>
      </c>
      <c r="B54" s="92" t="s">
        <v>55</v>
      </c>
      <c r="C54" s="93" t="s">
        <v>181</v>
      </c>
      <c r="D54" s="91" t="s">
        <v>428</v>
      </c>
      <c r="E54" s="92" t="s">
        <v>88</v>
      </c>
      <c r="F54" s="99" t="s">
        <v>25</v>
      </c>
      <c r="G54" s="93" t="s">
        <v>109</v>
      </c>
      <c r="H54" s="94">
        <v>0</v>
      </c>
      <c r="I54" s="94">
        <v>0</v>
      </c>
      <c r="J54" s="94">
        <v>0</v>
      </c>
      <c r="K54" s="94">
        <v>0</v>
      </c>
      <c r="L54" s="95">
        <f t="shared" si="0"/>
        <v>0</v>
      </c>
      <c r="M54" s="94">
        <v>54</v>
      </c>
      <c r="N54" s="94">
        <v>57</v>
      </c>
      <c r="O54" s="94">
        <v>55</v>
      </c>
      <c r="P54" s="94">
        <v>43</v>
      </c>
      <c r="Q54" s="94">
        <v>50</v>
      </c>
      <c r="R54" s="95">
        <f t="shared" si="1"/>
        <v>259</v>
      </c>
      <c r="S54" s="94">
        <v>0</v>
      </c>
      <c r="T54" s="96">
        <f t="shared" si="2"/>
        <v>259</v>
      </c>
      <c r="U54" s="94">
        <v>0</v>
      </c>
      <c r="V54" s="94">
        <v>15</v>
      </c>
      <c r="W54" s="97">
        <f t="shared" si="3"/>
        <v>17.266666666666666</v>
      </c>
    </row>
    <row r="55" spans="1:23" ht="35.1" customHeight="1" x14ac:dyDescent="0.3">
      <c r="A55" s="99" t="s">
        <v>182</v>
      </c>
      <c r="B55" s="92" t="s">
        <v>56</v>
      </c>
      <c r="C55" s="93" t="s">
        <v>181</v>
      </c>
      <c r="D55" s="91" t="s">
        <v>428</v>
      </c>
      <c r="E55" s="92" t="s">
        <v>88</v>
      </c>
      <c r="F55" s="99" t="s">
        <v>25</v>
      </c>
      <c r="G55" s="93" t="s">
        <v>109</v>
      </c>
      <c r="H55" s="94">
        <v>0</v>
      </c>
      <c r="I55" s="94">
        <v>41</v>
      </c>
      <c r="J55" s="94">
        <v>52</v>
      </c>
      <c r="K55" s="94">
        <v>47</v>
      </c>
      <c r="L55" s="95">
        <f t="shared" si="0"/>
        <v>140</v>
      </c>
      <c r="M55" s="94">
        <v>0</v>
      </c>
      <c r="N55" s="94">
        <v>0</v>
      </c>
      <c r="O55" s="94">
        <v>0</v>
      </c>
      <c r="P55" s="94">
        <v>0</v>
      </c>
      <c r="Q55" s="94">
        <v>0</v>
      </c>
      <c r="R55" s="95">
        <f t="shared" si="1"/>
        <v>0</v>
      </c>
      <c r="S55" s="94">
        <v>0</v>
      </c>
      <c r="T55" s="96">
        <f t="shared" si="2"/>
        <v>140</v>
      </c>
      <c r="U55" s="94">
        <v>6</v>
      </c>
      <c r="V55" s="94">
        <v>0</v>
      </c>
      <c r="W55" s="97">
        <f t="shared" si="3"/>
        <v>23.333333333333332</v>
      </c>
    </row>
    <row r="56" spans="1:23" ht="35.1" customHeight="1" x14ac:dyDescent="0.3">
      <c r="A56" s="99" t="s">
        <v>183</v>
      </c>
      <c r="B56" s="92" t="s">
        <v>56</v>
      </c>
      <c r="C56" s="93" t="s">
        <v>184</v>
      </c>
      <c r="D56" s="91" t="s">
        <v>428</v>
      </c>
      <c r="E56" s="92" t="s">
        <v>88</v>
      </c>
      <c r="F56" s="99" t="s">
        <v>32</v>
      </c>
      <c r="G56" s="93" t="s">
        <v>96</v>
      </c>
      <c r="H56" s="94">
        <v>0</v>
      </c>
      <c r="I56" s="94">
        <v>67</v>
      </c>
      <c r="J56" s="94">
        <v>81</v>
      </c>
      <c r="K56" s="94">
        <v>103</v>
      </c>
      <c r="L56" s="95">
        <f t="shared" si="0"/>
        <v>251</v>
      </c>
      <c r="M56" s="94">
        <v>0</v>
      </c>
      <c r="N56" s="94">
        <v>0</v>
      </c>
      <c r="O56" s="94">
        <v>0</v>
      </c>
      <c r="P56" s="94">
        <v>0</v>
      </c>
      <c r="Q56" s="94">
        <v>0</v>
      </c>
      <c r="R56" s="95">
        <f t="shared" si="1"/>
        <v>0</v>
      </c>
      <c r="S56" s="94">
        <v>0</v>
      </c>
      <c r="T56" s="96">
        <f t="shared" si="2"/>
        <v>251</v>
      </c>
      <c r="U56" s="94">
        <v>11</v>
      </c>
      <c r="V56" s="94">
        <v>0</v>
      </c>
      <c r="W56" s="97">
        <f t="shared" si="3"/>
        <v>22.818181818181817</v>
      </c>
    </row>
    <row r="57" spans="1:23" ht="35.1" customHeight="1" x14ac:dyDescent="0.3">
      <c r="A57" s="99" t="s">
        <v>185</v>
      </c>
      <c r="B57" s="92" t="s">
        <v>56</v>
      </c>
      <c r="C57" s="93" t="s">
        <v>186</v>
      </c>
      <c r="D57" s="91" t="s">
        <v>428</v>
      </c>
      <c r="E57" s="92" t="s">
        <v>88</v>
      </c>
      <c r="F57" s="99" t="s">
        <v>37</v>
      </c>
      <c r="G57" s="93" t="s">
        <v>399</v>
      </c>
      <c r="H57" s="94">
        <v>0</v>
      </c>
      <c r="I57" s="94">
        <v>115</v>
      </c>
      <c r="J57" s="94">
        <v>116</v>
      </c>
      <c r="K57" s="94">
        <v>109</v>
      </c>
      <c r="L57" s="95">
        <f t="shared" si="0"/>
        <v>340</v>
      </c>
      <c r="M57" s="94">
        <v>0</v>
      </c>
      <c r="N57" s="94">
        <v>0</v>
      </c>
      <c r="O57" s="94">
        <v>0</v>
      </c>
      <c r="P57" s="94">
        <v>0</v>
      </c>
      <c r="Q57" s="94">
        <v>0</v>
      </c>
      <c r="R57" s="95">
        <f t="shared" si="1"/>
        <v>0</v>
      </c>
      <c r="S57" s="94">
        <v>0</v>
      </c>
      <c r="T57" s="96">
        <f t="shared" si="2"/>
        <v>340</v>
      </c>
      <c r="U57" s="94">
        <v>15</v>
      </c>
      <c r="V57" s="94">
        <v>0</v>
      </c>
      <c r="W57" s="97">
        <f t="shared" si="3"/>
        <v>22.666666666666668</v>
      </c>
    </row>
    <row r="58" spans="1:23" ht="35.1" customHeight="1" x14ac:dyDescent="0.3">
      <c r="A58" s="91" t="s">
        <v>187</v>
      </c>
      <c r="B58" s="92" t="s">
        <v>56</v>
      </c>
      <c r="C58" s="93" t="s">
        <v>447</v>
      </c>
      <c r="D58" s="91" t="s">
        <v>428</v>
      </c>
      <c r="E58" s="92" t="s">
        <v>402</v>
      </c>
      <c r="F58" s="99" t="s">
        <v>41</v>
      </c>
      <c r="G58" s="93" t="s">
        <v>133</v>
      </c>
      <c r="H58" s="94">
        <v>4</v>
      </c>
      <c r="I58" s="94">
        <v>45</v>
      </c>
      <c r="J58" s="94">
        <v>56</v>
      </c>
      <c r="K58" s="94">
        <v>57</v>
      </c>
      <c r="L58" s="95">
        <f t="shared" si="0"/>
        <v>162</v>
      </c>
      <c r="M58" s="94">
        <v>0</v>
      </c>
      <c r="N58" s="94">
        <v>0</v>
      </c>
      <c r="O58" s="94">
        <v>0</v>
      </c>
      <c r="P58" s="94">
        <v>0</v>
      </c>
      <c r="Q58" s="94">
        <v>0</v>
      </c>
      <c r="R58" s="95">
        <f t="shared" si="1"/>
        <v>0</v>
      </c>
      <c r="S58" s="94">
        <v>0</v>
      </c>
      <c r="T58" s="96">
        <f t="shared" si="2"/>
        <v>162</v>
      </c>
      <c r="U58" s="94">
        <v>8</v>
      </c>
      <c r="V58" s="94">
        <v>0</v>
      </c>
      <c r="W58" s="97">
        <f t="shared" si="3"/>
        <v>20.25</v>
      </c>
    </row>
    <row r="59" spans="1:23" ht="35.1" customHeight="1" x14ac:dyDescent="0.3">
      <c r="A59" s="91" t="s">
        <v>188</v>
      </c>
      <c r="B59" s="92" t="s">
        <v>55</v>
      </c>
      <c r="C59" s="93" t="s">
        <v>189</v>
      </c>
      <c r="D59" s="91" t="s">
        <v>428</v>
      </c>
      <c r="E59" s="92" t="s">
        <v>402</v>
      </c>
      <c r="F59" s="99" t="s">
        <v>28</v>
      </c>
      <c r="G59" s="93" t="s">
        <v>133</v>
      </c>
      <c r="H59" s="94">
        <v>0</v>
      </c>
      <c r="I59" s="94">
        <v>0</v>
      </c>
      <c r="J59" s="94">
        <v>0</v>
      </c>
      <c r="K59" s="94">
        <v>0</v>
      </c>
      <c r="L59" s="95">
        <f t="shared" si="0"/>
        <v>0</v>
      </c>
      <c r="M59" s="94">
        <v>61</v>
      </c>
      <c r="N59" s="94">
        <v>54</v>
      </c>
      <c r="O59" s="94">
        <v>61</v>
      </c>
      <c r="P59" s="94">
        <v>69</v>
      </c>
      <c r="Q59" s="94">
        <v>50</v>
      </c>
      <c r="R59" s="95">
        <f t="shared" si="1"/>
        <v>295</v>
      </c>
      <c r="S59" s="94">
        <v>0</v>
      </c>
      <c r="T59" s="96">
        <f t="shared" si="2"/>
        <v>295</v>
      </c>
      <c r="U59" s="94">
        <v>0</v>
      </c>
      <c r="V59" s="94">
        <v>18</v>
      </c>
      <c r="W59" s="97">
        <f t="shared" si="3"/>
        <v>16.388888888888889</v>
      </c>
    </row>
    <row r="60" spans="1:23" ht="35.1" customHeight="1" x14ac:dyDescent="0.3">
      <c r="A60" s="91" t="s">
        <v>190</v>
      </c>
      <c r="B60" s="92" t="s">
        <v>55</v>
      </c>
      <c r="C60" s="93" t="s">
        <v>191</v>
      </c>
      <c r="D60" s="91" t="s">
        <v>428</v>
      </c>
      <c r="E60" s="92" t="s">
        <v>88</v>
      </c>
      <c r="F60" s="99" t="s">
        <v>25</v>
      </c>
      <c r="G60" s="93" t="s">
        <v>126</v>
      </c>
      <c r="H60" s="94">
        <v>0</v>
      </c>
      <c r="I60" s="94">
        <v>0</v>
      </c>
      <c r="J60" s="94">
        <v>0</v>
      </c>
      <c r="K60" s="94">
        <v>0</v>
      </c>
      <c r="L60" s="95">
        <f t="shared" si="0"/>
        <v>0</v>
      </c>
      <c r="M60" s="94">
        <v>75</v>
      </c>
      <c r="N60" s="94">
        <v>79</v>
      </c>
      <c r="O60" s="94">
        <v>89</v>
      </c>
      <c r="P60" s="94">
        <v>71</v>
      </c>
      <c r="Q60" s="94">
        <v>73</v>
      </c>
      <c r="R60" s="95">
        <f t="shared" si="1"/>
        <v>387</v>
      </c>
      <c r="S60" s="94">
        <v>0</v>
      </c>
      <c r="T60" s="96">
        <f t="shared" si="2"/>
        <v>387</v>
      </c>
      <c r="U60" s="94">
        <v>0</v>
      </c>
      <c r="V60" s="94">
        <v>22</v>
      </c>
      <c r="W60" s="97">
        <f t="shared" si="3"/>
        <v>17.59090909090909</v>
      </c>
    </row>
    <row r="61" spans="1:23" ht="35.1" customHeight="1" x14ac:dyDescent="0.3">
      <c r="A61" s="91" t="s">
        <v>192</v>
      </c>
      <c r="B61" s="92" t="s">
        <v>56</v>
      </c>
      <c r="C61" s="93" t="s">
        <v>191</v>
      </c>
      <c r="D61" s="91" t="s">
        <v>428</v>
      </c>
      <c r="E61" s="92" t="s">
        <v>88</v>
      </c>
      <c r="F61" s="99" t="s">
        <v>25</v>
      </c>
      <c r="G61" s="93" t="s">
        <v>126</v>
      </c>
      <c r="H61" s="94">
        <v>0</v>
      </c>
      <c r="I61" s="94">
        <v>38</v>
      </c>
      <c r="J61" s="94">
        <v>81</v>
      </c>
      <c r="K61" s="94">
        <v>93</v>
      </c>
      <c r="L61" s="95">
        <f t="shared" si="0"/>
        <v>212</v>
      </c>
      <c r="M61" s="94">
        <v>0</v>
      </c>
      <c r="N61" s="94">
        <v>0</v>
      </c>
      <c r="O61" s="94">
        <v>0</v>
      </c>
      <c r="P61" s="94">
        <v>0</v>
      </c>
      <c r="Q61" s="94">
        <v>0</v>
      </c>
      <c r="R61" s="95">
        <f t="shared" si="1"/>
        <v>0</v>
      </c>
      <c r="S61" s="94">
        <v>0</v>
      </c>
      <c r="T61" s="96">
        <f t="shared" si="2"/>
        <v>212</v>
      </c>
      <c r="U61" s="94">
        <v>9</v>
      </c>
      <c r="V61" s="94">
        <v>0</v>
      </c>
      <c r="W61" s="97">
        <f t="shared" si="3"/>
        <v>23.555555555555557</v>
      </c>
    </row>
    <row r="62" spans="1:23" ht="35.1" customHeight="1" x14ac:dyDescent="0.3">
      <c r="A62" s="91" t="s">
        <v>193</v>
      </c>
      <c r="B62" s="92" t="s">
        <v>56</v>
      </c>
      <c r="C62" s="93" t="s">
        <v>194</v>
      </c>
      <c r="D62" s="91" t="s">
        <v>428</v>
      </c>
      <c r="E62" s="92" t="s">
        <v>88</v>
      </c>
      <c r="F62" s="99" t="s">
        <v>25</v>
      </c>
      <c r="G62" s="93" t="s">
        <v>109</v>
      </c>
      <c r="H62" s="94">
        <v>0</v>
      </c>
      <c r="I62" s="94">
        <v>65</v>
      </c>
      <c r="J62" s="94">
        <v>78</v>
      </c>
      <c r="K62" s="94">
        <v>79</v>
      </c>
      <c r="L62" s="95">
        <f t="shared" si="0"/>
        <v>222</v>
      </c>
      <c r="M62" s="94">
        <v>0</v>
      </c>
      <c r="N62" s="94">
        <v>0</v>
      </c>
      <c r="O62" s="94">
        <v>0</v>
      </c>
      <c r="P62" s="94">
        <v>0</v>
      </c>
      <c r="Q62" s="94">
        <v>0</v>
      </c>
      <c r="R62" s="95">
        <f t="shared" si="1"/>
        <v>0</v>
      </c>
      <c r="S62" s="94">
        <v>0</v>
      </c>
      <c r="T62" s="96">
        <f t="shared" si="2"/>
        <v>222</v>
      </c>
      <c r="U62" s="94">
        <v>10</v>
      </c>
      <c r="V62" s="94">
        <v>0</v>
      </c>
      <c r="W62" s="97">
        <f t="shared" si="3"/>
        <v>22.2</v>
      </c>
    </row>
    <row r="63" spans="1:23" ht="35.1" customHeight="1" x14ac:dyDescent="0.3">
      <c r="A63" s="91" t="s">
        <v>195</v>
      </c>
      <c r="B63" s="92" t="s">
        <v>56</v>
      </c>
      <c r="C63" s="93" t="s">
        <v>189</v>
      </c>
      <c r="D63" s="91" t="s">
        <v>428</v>
      </c>
      <c r="E63" s="92" t="s">
        <v>402</v>
      </c>
      <c r="F63" s="99" t="s">
        <v>28</v>
      </c>
      <c r="G63" s="93" t="s">
        <v>133</v>
      </c>
      <c r="H63" s="94">
        <v>0</v>
      </c>
      <c r="I63" s="94">
        <v>48</v>
      </c>
      <c r="J63" s="94">
        <v>53</v>
      </c>
      <c r="K63" s="94">
        <v>44</v>
      </c>
      <c r="L63" s="95">
        <f t="shared" si="0"/>
        <v>145</v>
      </c>
      <c r="M63" s="94">
        <v>0</v>
      </c>
      <c r="N63" s="94">
        <v>0</v>
      </c>
      <c r="O63" s="94">
        <v>0</v>
      </c>
      <c r="P63" s="94">
        <v>0</v>
      </c>
      <c r="Q63" s="94">
        <v>0</v>
      </c>
      <c r="R63" s="95">
        <f t="shared" si="1"/>
        <v>0</v>
      </c>
      <c r="S63" s="94">
        <v>0</v>
      </c>
      <c r="T63" s="96">
        <f t="shared" si="2"/>
        <v>145</v>
      </c>
      <c r="U63" s="94">
        <v>7</v>
      </c>
      <c r="V63" s="94">
        <v>0</v>
      </c>
      <c r="W63" s="97">
        <f t="shared" si="3"/>
        <v>20.714285714285715</v>
      </c>
    </row>
    <row r="64" spans="1:23" ht="35.1" customHeight="1" x14ac:dyDescent="0.3">
      <c r="A64" s="91" t="s">
        <v>196</v>
      </c>
      <c r="B64" s="92" t="s">
        <v>56</v>
      </c>
      <c r="C64" s="93" t="s">
        <v>197</v>
      </c>
      <c r="D64" s="91" t="s">
        <v>428</v>
      </c>
      <c r="E64" s="92" t="s">
        <v>92</v>
      </c>
      <c r="F64" s="99" t="s">
        <v>460</v>
      </c>
      <c r="G64" s="93" t="s">
        <v>93</v>
      </c>
      <c r="H64" s="94">
        <v>0</v>
      </c>
      <c r="I64" s="94">
        <v>130</v>
      </c>
      <c r="J64" s="94">
        <v>107</v>
      </c>
      <c r="K64" s="94">
        <v>157</v>
      </c>
      <c r="L64" s="95">
        <f t="shared" si="0"/>
        <v>394</v>
      </c>
      <c r="M64" s="94">
        <v>0</v>
      </c>
      <c r="N64" s="94">
        <v>0</v>
      </c>
      <c r="O64" s="94">
        <v>0</v>
      </c>
      <c r="P64" s="94">
        <v>0</v>
      </c>
      <c r="Q64" s="94">
        <v>0</v>
      </c>
      <c r="R64" s="95">
        <f t="shared" si="1"/>
        <v>0</v>
      </c>
      <c r="S64" s="94">
        <v>0</v>
      </c>
      <c r="T64" s="96">
        <f t="shared" si="2"/>
        <v>394</v>
      </c>
      <c r="U64" s="94">
        <v>17</v>
      </c>
      <c r="V64" s="94">
        <v>0</v>
      </c>
      <c r="W64" s="97">
        <f t="shared" si="3"/>
        <v>23.176470588235293</v>
      </c>
    </row>
    <row r="65" spans="1:23" ht="35.1" customHeight="1" x14ac:dyDescent="0.3">
      <c r="A65" s="91" t="s">
        <v>198</v>
      </c>
      <c r="B65" s="92" t="s">
        <v>55</v>
      </c>
      <c r="C65" s="93" t="s">
        <v>98</v>
      </c>
      <c r="D65" s="91" t="s">
        <v>428</v>
      </c>
      <c r="E65" s="92" t="s">
        <v>92</v>
      </c>
      <c r="F65" s="99" t="s">
        <v>460</v>
      </c>
      <c r="G65" s="93" t="s">
        <v>93</v>
      </c>
      <c r="H65" s="94">
        <v>0</v>
      </c>
      <c r="I65" s="94">
        <v>0</v>
      </c>
      <c r="J65" s="94">
        <v>0</v>
      </c>
      <c r="K65" s="94">
        <v>0</v>
      </c>
      <c r="L65" s="95">
        <f t="shared" si="0"/>
        <v>0</v>
      </c>
      <c r="M65" s="94">
        <v>59</v>
      </c>
      <c r="N65" s="94">
        <v>48</v>
      </c>
      <c r="O65" s="94">
        <v>76</v>
      </c>
      <c r="P65" s="94">
        <v>55</v>
      </c>
      <c r="Q65" s="94">
        <v>56</v>
      </c>
      <c r="R65" s="95">
        <f t="shared" si="1"/>
        <v>294</v>
      </c>
      <c r="S65" s="94">
        <v>0</v>
      </c>
      <c r="T65" s="96">
        <f t="shared" si="2"/>
        <v>294</v>
      </c>
      <c r="U65" s="94">
        <v>0</v>
      </c>
      <c r="V65" s="94">
        <v>18</v>
      </c>
      <c r="W65" s="97">
        <f t="shared" si="3"/>
        <v>16.333333333333332</v>
      </c>
    </row>
    <row r="66" spans="1:23" ht="35.1" customHeight="1" x14ac:dyDescent="0.3">
      <c r="A66" s="91" t="s">
        <v>199</v>
      </c>
      <c r="B66" s="92" t="s">
        <v>100</v>
      </c>
      <c r="C66" s="93" t="s">
        <v>200</v>
      </c>
      <c r="D66" s="91" t="s">
        <v>428</v>
      </c>
      <c r="E66" s="92" t="s">
        <v>92</v>
      </c>
      <c r="F66" s="99" t="s">
        <v>460</v>
      </c>
      <c r="G66" s="93" t="s">
        <v>165</v>
      </c>
      <c r="H66" s="94">
        <v>0</v>
      </c>
      <c r="I66" s="94">
        <v>31</v>
      </c>
      <c r="J66" s="94">
        <v>34</v>
      </c>
      <c r="K66" s="94">
        <v>41</v>
      </c>
      <c r="L66" s="95">
        <f t="shared" si="0"/>
        <v>106</v>
      </c>
      <c r="M66" s="94">
        <v>32</v>
      </c>
      <c r="N66" s="94">
        <v>25</v>
      </c>
      <c r="O66" s="94">
        <v>39</v>
      </c>
      <c r="P66" s="94">
        <v>34</v>
      </c>
      <c r="Q66" s="94">
        <v>33</v>
      </c>
      <c r="R66" s="95">
        <f t="shared" si="1"/>
        <v>163</v>
      </c>
      <c r="S66" s="94">
        <v>0</v>
      </c>
      <c r="T66" s="96">
        <f t="shared" si="2"/>
        <v>269</v>
      </c>
      <c r="U66" s="94">
        <v>4</v>
      </c>
      <c r="V66" s="94">
        <v>9</v>
      </c>
      <c r="W66" s="97">
        <f t="shared" si="3"/>
        <v>20.692307692307693</v>
      </c>
    </row>
    <row r="67" spans="1:23" ht="35.1" customHeight="1" x14ac:dyDescent="0.3">
      <c r="A67" s="91" t="s">
        <v>201</v>
      </c>
      <c r="B67" s="92" t="s">
        <v>56</v>
      </c>
      <c r="C67" s="93" t="s">
        <v>202</v>
      </c>
      <c r="D67" s="99" t="s">
        <v>423</v>
      </c>
      <c r="E67" s="92" t="s">
        <v>88</v>
      </c>
      <c r="F67" s="99" t="s">
        <v>37</v>
      </c>
      <c r="G67" s="93" t="s">
        <v>399</v>
      </c>
      <c r="H67" s="94">
        <v>0</v>
      </c>
      <c r="I67" s="94">
        <v>48</v>
      </c>
      <c r="J67" s="94">
        <v>49</v>
      </c>
      <c r="K67" s="94">
        <v>24</v>
      </c>
      <c r="L67" s="95">
        <f t="shared" si="0"/>
        <v>121</v>
      </c>
      <c r="M67" s="94">
        <v>0</v>
      </c>
      <c r="N67" s="94">
        <v>0</v>
      </c>
      <c r="O67" s="94">
        <v>0</v>
      </c>
      <c r="P67" s="94">
        <v>0</v>
      </c>
      <c r="Q67" s="94">
        <v>0</v>
      </c>
      <c r="R67" s="95">
        <f t="shared" si="1"/>
        <v>0</v>
      </c>
      <c r="S67" s="94">
        <v>0</v>
      </c>
      <c r="T67" s="96">
        <f t="shared" si="2"/>
        <v>121</v>
      </c>
      <c r="U67" s="94">
        <v>5</v>
      </c>
      <c r="V67" s="94">
        <v>0</v>
      </c>
      <c r="W67" s="97">
        <f t="shared" si="3"/>
        <v>24.2</v>
      </c>
    </row>
    <row r="68" spans="1:23" ht="35.1" customHeight="1" x14ac:dyDescent="0.3">
      <c r="A68" s="91" t="s">
        <v>203</v>
      </c>
      <c r="B68" s="92" t="s">
        <v>56</v>
      </c>
      <c r="C68" s="93" t="s">
        <v>189</v>
      </c>
      <c r="D68" s="91" t="s">
        <v>428</v>
      </c>
      <c r="E68" s="92" t="s">
        <v>402</v>
      </c>
      <c r="F68" s="99" t="s">
        <v>27</v>
      </c>
      <c r="G68" s="93" t="s">
        <v>133</v>
      </c>
      <c r="H68" s="94">
        <v>2</v>
      </c>
      <c r="I68" s="94">
        <v>15</v>
      </c>
      <c r="J68" s="94">
        <v>13</v>
      </c>
      <c r="K68" s="94">
        <v>15</v>
      </c>
      <c r="L68" s="95">
        <f t="shared" ref="L68:L131" si="4">SUM(H68:K68)</f>
        <v>45</v>
      </c>
      <c r="M68" s="94">
        <v>0</v>
      </c>
      <c r="N68" s="94">
        <v>0</v>
      </c>
      <c r="O68" s="94">
        <v>0</v>
      </c>
      <c r="P68" s="94">
        <v>0</v>
      </c>
      <c r="Q68" s="94">
        <v>0</v>
      </c>
      <c r="R68" s="95">
        <f t="shared" ref="R68:R131" si="5">SUM(M68:Q68)</f>
        <v>0</v>
      </c>
      <c r="S68" s="94">
        <v>0</v>
      </c>
      <c r="T68" s="96">
        <f t="shared" ref="T68:T131" si="6">SUM(R68,L68,S68)</f>
        <v>45</v>
      </c>
      <c r="U68" s="94">
        <v>3</v>
      </c>
      <c r="V68" s="94">
        <v>0</v>
      </c>
      <c r="W68" s="97">
        <f t="shared" ref="W68:W131" si="7">(L68+R68)/(U68+V68)</f>
        <v>15</v>
      </c>
    </row>
    <row r="69" spans="1:23" ht="35.1" customHeight="1" x14ac:dyDescent="0.3">
      <c r="A69" s="91" t="s">
        <v>204</v>
      </c>
      <c r="B69" s="92" t="s">
        <v>55</v>
      </c>
      <c r="C69" s="93" t="s">
        <v>205</v>
      </c>
      <c r="D69" s="91" t="s">
        <v>428</v>
      </c>
      <c r="E69" s="92" t="s">
        <v>88</v>
      </c>
      <c r="F69" s="99" t="s">
        <v>32</v>
      </c>
      <c r="G69" s="93" t="s">
        <v>96</v>
      </c>
      <c r="H69" s="94">
        <v>0</v>
      </c>
      <c r="I69" s="94">
        <v>0</v>
      </c>
      <c r="J69" s="94">
        <v>0</v>
      </c>
      <c r="K69" s="94">
        <v>0</v>
      </c>
      <c r="L69" s="95">
        <f t="shared" si="4"/>
        <v>0</v>
      </c>
      <c r="M69" s="94">
        <v>56</v>
      </c>
      <c r="N69" s="94">
        <v>66</v>
      </c>
      <c r="O69" s="94">
        <v>59</v>
      </c>
      <c r="P69" s="94">
        <v>66</v>
      </c>
      <c r="Q69" s="94">
        <v>47</v>
      </c>
      <c r="R69" s="95">
        <f t="shared" si="5"/>
        <v>294</v>
      </c>
      <c r="S69" s="94">
        <v>3</v>
      </c>
      <c r="T69" s="96">
        <f t="shared" si="6"/>
        <v>297</v>
      </c>
      <c r="U69" s="94">
        <v>0</v>
      </c>
      <c r="V69" s="94">
        <v>18</v>
      </c>
      <c r="W69" s="97">
        <f t="shared" si="7"/>
        <v>16.333333333333332</v>
      </c>
    </row>
    <row r="70" spans="1:23" ht="35.1" customHeight="1" x14ac:dyDescent="0.3">
      <c r="A70" s="91" t="s">
        <v>206</v>
      </c>
      <c r="B70" s="92" t="s">
        <v>55</v>
      </c>
      <c r="C70" s="93" t="s">
        <v>207</v>
      </c>
      <c r="D70" s="91" t="s">
        <v>428</v>
      </c>
      <c r="E70" s="92" t="s">
        <v>92</v>
      </c>
      <c r="F70" s="99" t="s">
        <v>30</v>
      </c>
      <c r="G70" s="93" t="s">
        <v>93</v>
      </c>
      <c r="H70" s="94">
        <v>0</v>
      </c>
      <c r="I70" s="94">
        <v>0</v>
      </c>
      <c r="J70" s="94">
        <v>0</v>
      </c>
      <c r="K70" s="94">
        <v>0</v>
      </c>
      <c r="L70" s="95">
        <f t="shared" si="4"/>
        <v>0</v>
      </c>
      <c r="M70" s="94">
        <v>100</v>
      </c>
      <c r="N70" s="94">
        <v>81</v>
      </c>
      <c r="O70" s="94">
        <v>71</v>
      </c>
      <c r="P70" s="94">
        <v>71</v>
      </c>
      <c r="Q70" s="94">
        <v>74</v>
      </c>
      <c r="R70" s="95">
        <f t="shared" si="5"/>
        <v>397</v>
      </c>
      <c r="S70" s="94">
        <v>5</v>
      </c>
      <c r="T70" s="96">
        <f t="shared" si="6"/>
        <v>402</v>
      </c>
      <c r="U70" s="94">
        <v>0</v>
      </c>
      <c r="V70" s="94">
        <v>23</v>
      </c>
      <c r="W70" s="97">
        <f t="shared" si="7"/>
        <v>17.260869565217391</v>
      </c>
    </row>
    <row r="71" spans="1:23" ht="35.1" customHeight="1" x14ac:dyDescent="0.3">
      <c r="A71" s="91" t="s">
        <v>390</v>
      </c>
      <c r="B71" s="92" t="s">
        <v>442</v>
      </c>
      <c r="C71" s="93" t="s">
        <v>391</v>
      </c>
      <c r="D71" s="91" t="s">
        <v>423</v>
      </c>
      <c r="E71" s="92" t="s">
        <v>88</v>
      </c>
      <c r="F71" s="91" t="s">
        <v>38</v>
      </c>
      <c r="G71" s="93" t="s">
        <v>126</v>
      </c>
      <c r="H71" s="94">
        <v>2</v>
      </c>
      <c r="I71" s="94">
        <v>13</v>
      </c>
      <c r="J71" s="94">
        <v>9</v>
      </c>
      <c r="K71" s="94">
        <v>13</v>
      </c>
      <c r="L71" s="95">
        <f t="shared" si="4"/>
        <v>37</v>
      </c>
      <c r="M71" s="94">
        <v>9</v>
      </c>
      <c r="N71" s="94">
        <v>15</v>
      </c>
      <c r="O71" s="94">
        <v>9</v>
      </c>
      <c r="P71" s="94">
        <v>14</v>
      </c>
      <c r="Q71" s="94">
        <v>13</v>
      </c>
      <c r="R71" s="95">
        <f t="shared" si="5"/>
        <v>60</v>
      </c>
      <c r="S71" s="94">
        <v>0</v>
      </c>
      <c r="T71" s="96">
        <f t="shared" si="6"/>
        <v>97</v>
      </c>
      <c r="U71" s="94">
        <v>2</v>
      </c>
      <c r="V71" s="94">
        <v>4</v>
      </c>
      <c r="W71" s="97">
        <f t="shared" si="7"/>
        <v>16.166666666666668</v>
      </c>
    </row>
    <row r="72" spans="1:23" ht="35.1" customHeight="1" x14ac:dyDescent="0.3">
      <c r="A72" s="91" t="s">
        <v>208</v>
      </c>
      <c r="B72" s="92" t="s">
        <v>55</v>
      </c>
      <c r="C72" s="93" t="s">
        <v>95</v>
      </c>
      <c r="D72" s="99" t="s">
        <v>423</v>
      </c>
      <c r="E72" s="92" t="s">
        <v>88</v>
      </c>
      <c r="F72" s="99" t="s">
        <v>37</v>
      </c>
      <c r="G72" s="93" t="s">
        <v>399</v>
      </c>
      <c r="H72" s="94">
        <v>0</v>
      </c>
      <c r="I72" s="94">
        <v>0</v>
      </c>
      <c r="J72" s="94">
        <v>0</v>
      </c>
      <c r="K72" s="94">
        <v>0</v>
      </c>
      <c r="L72" s="95">
        <f t="shared" si="4"/>
        <v>0</v>
      </c>
      <c r="M72" s="94">
        <v>44</v>
      </c>
      <c r="N72" s="94">
        <v>24</v>
      </c>
      <c r="O72" s="94">
        <v>23</v>
      </c>
      <c r="P72" s="94">
        <v>41</v>
      </c>
      <c r="Q72" s="94">
        <v>49</v>
      </c>
      <c r="R72" s="95">
        <f t="shared" si="5"/>
        <v>181</v>
      </c>
      <c r="S72" s="94">
        <v>0</v>
      </c>
      <c r="T72" s="96">
        <f t="shared" si="6"/>
        <v>181</v>
      </c>
      <c r="U72" s="94">
        <v>0</v>
      </c>
      <c r="V72" s="94">
        <v>11</v>
      </c>
      <c r="W72" s="97">
        <f t="shared" si="7"/>
        <v>16.454545454545453</v>
      </c>
    </row>
    <row r="73" spans="1:23" ht="35.1" customHeight="1" x14ac:dyDescent="0.3">
      <c r="A73" s="91" t="s">
        <v>209</v>
      </c>
      <c r="B73" s="92" t="s">
        <v>56</v>
      </c>
      <c r="C73" s="93" t="s">
        <v>475</v>
      </c>
      <c r="D73" s="91" t="s">
        <v>428</v>
      </c>
      <c r="E73" s="92" t="s">
        <v>92</v>
      </c>
      <c r="F73" s="99" t="s">
        <v>31</v>
      </c>
      <c r="G73" s="93" t="s">
        <v>1</v>
      </c>
      <c r="H73" s="94">
        <v>8</v>
      </c>
      <c r="I73" s="94">
        <v>74</v>
      </c>
      <c r="J73" s="94">
        <v>48</v>
      </c>
      <c r="K73" s="94">
        <v>0</v>
      </c>
      <c r="L73" s="95">
        <f t="shared" si="4"/>
        <v>130</v>
      </c>
      <c r="M73" s="94">
        <v>0</v>
      </c>
      <c r="N73" s="94">
        <v>0</v>
      </c>
      <c r="O73" s="94">
        <v>0</v>
      </c>
      <c r="P73" s="94">
        <v>0</v>
      </c>
      <c r="Q73" s="94">
        <v>0</v>
      </c>
      <c r="R73" s="95">
        <f t="shared" si="5"/>
        <v>0</v>
      </c>
      <c r="S73" s="94">
        <v>0</v>
      </c>
      <c r="T73" s="96">
        <f t="shared" si="6"/>
        <v>130</v>
      </c>
      <c r="U73" s="94">
        <v>6</v>
      </c>
      <c r="V73" s="94">
        <v>0</v>
      </c>
      <c r="W73" s="97">
        <f t="shared" si="7"/>
        <v>21.666666666666668</v>
      </c>
    </row>
    <row r="74" spans="1:23" ht="35.1" customHeight="1" x14ac:dyDescent="0.3">
      <c r="A74" s="91" t="s">
        <v>210</v>
      </c>
      <c r="B74" s="92" t="s">
        <v>56</v>
      </c>
      <c r="C74" s="93" t="s">
        <v>211</v>
      </c>
      <c r="D74" s="91" t="s">
        <v>428</v>
      </c>
      <c r="E74" s="92" t="s">
        <v>401</v>
      </c>
      <c r="F74" s="99" t="s">
        <v>39</v>
      </c>
      <c r="G74" s="93" t="s">
        <v>96</v>
      </c>
      <c r="H74" s="94">
        <v>3</v>
      </c>
      <c r="I74" s="94">
        <v>22</v>
      </c>
      <c r="J74" s="94">
        <v>53</v>
      </c>
      <c r="K74" s="94">
        <v>80</v>
      </c>
      <c r="L74" s="95">
        <f t="shared" si="4"/>
        <v>158</v>
      </c>
      <c r="M74" s="94">
        <v>0</v>
      </c>
      <c r="N74" s="94">
        <v>0</v>
      </c>
      <c r="O74" s="94">
        <v>0</v>
      </c>
      <c r="P74" s="94">
        <v>0</v>
      </c>
      <c r="Q74" s="94">
        <v>0</v>
      </c>
      <c r="R74" s="95">
        <f t="shared" si="5"/>
        <v>0</v>
      </c>
      <c r="S74" s="94">
        <v>0</v>
      </c>
      <c r="T74" s="96">
        <f t="shared" si="6"/>
        <v>158</v>
      </c>
      <c r="U74" s="94">
        <v>7</v>
      </c>
      <c r="V74" s="94">
        <v>0</v>
      </c>
      <c r="W74" s="97">
        <f t="shared" si="7"/>
        <v>22.571428571428573</v>
      </c>
    </row>
    <row r="75" spans="1:23" ht="35.1" customHeight="1" x14ac:dyDescent="0.3">
      <c r="A75" s="91" t="s">
        <v>212</v>
      </c>
      <c r="B75" s="92" t="s">
        <v>56</v>
      </c>
      <c r="C75" s="93" t="s">
        <v>213</v>
      </c>
      <c r="D75" s="91" t="s">
        <v>428</v>
      </c>
      <c r="E75" s="92" t="s">
        <v>88</v>
      </c>
      <c r="F75" s="99" t="s">
        <v>32</v>
      </c>
      <c r="G75" s="93" t="s">
        <v>96</v>
      </c>
      <c r="H75" s="94">
        <v>0</v>
      </c>
      <c r="I75" s="94">
        <v>95</v>
      </c>
      <c r="J75" s="94">
        <v>90</v>
      </c>
      <c r="K75" s="94">
        <v>59</v>
      </c>
      <c r="L75" s="95">
        <f t="shared" si="4"/>
        <v>244</v>
      </c>
      <c r="M75" s="94">
        <v>0</v>
      </c>
      <c r="N75" s="94">
        <v>0</v>
      </c>
      <c r="O75" s="94">
        <v>0</v>
      </c>
      <c r="P75" s="94">
        <v>0</v>
      </c>
      <c r="Q75" s="94">
        <v>0</v>
      </c>
      <c r="R75" s="95">
        <f t="shared" si="5"/>
        <v>0</v>
      </c>
      <c r="S75" s="94">
        <v>0</v>
      </c>
      <c r="T75" s="96">
        <f t="shared" si="6"/>
        <v>244</v>
      </c>
      <c r="U75" s="94">
        <v>10</v>
      </c>
      <c r="V75" s="94">
        <v>0</v>
      </c>
      <c r="W75" s="97">
        <f t="shared" si="7"/>
        <v>24.4</v>
      </c>
    </row>
    <row r="76" spans="1:23" ht="35.1" customHeight="1" x14ac:dyDescent="0.3">
      <c r="A76" s="91" t="s">
        <v>214</v>
      </c>
      <c r="B76" s="92" t="s">
        <v>55</v>
      </c>
      <c r="C76" s="93" t="s">
        <v>215</v>
      </c>
      <c r="D76" s="99" t="s">
        <v>423</v>
      </c>
      <c r="E76" s="92" t="s">
        <v>88</v>
      </c>
      <c r="F76" s="99" t="s">
        <v>37</v>
      </c>
      <c r="G76" s="93" t="s">
        <v>399</v>
      </c>
      <c r="H76" s="94">
        <v>0</v>
      </c>
      <c r="I76" s="94">
        <v>0</v>
      </c>
      <c r="J76" s="94">
        <v>0</v>
      </c>
      <c r="K76" s="94">
        <v>0</v>
      </c>
      <c r="L76" s="95">
        <f t="shared" si="4"/>
        <v>0</v>
      </c>
      <c r="M76" s="94">
        <v>42</v>
      </c>
      <c r="N76" s="94">
        <v>49</v>
      </c>
      <c r="O76" s="94">
        <v>36</v>
      </c>
      <c r="P76" s="94">
        <v>42</v>
      </c>
      <c r="Q76" s="94">
        <v>40</v>
      </c>
      <c r="R76" s="95">
        <f t="shared" si="5"/>
        <v>209</v>
      </c>
      <c r="S76" s="94">
        <v>0</v>
      </c>
      <c r="T76" s="96">
        <f t="shared" si="6"/>
        <v>209</v>
      </c>
      <c r="U76" s="94">
        <v>0</v>
      </c>
      <c r="V76" s="94">
        <v>13</v>
      </c>
      <c r="W76" s="97">
        <f t="shared" si="7"/>
        <v>16.076923076923077</v>
      </c>
    </row>
    <row r="77" spans="1:23" ht="35.1" customHeight="1" x14ac:dyDescent="0.3">
      <c r="A77" s="91" t="s">
        <v>216</v>
      </c>
      <c r="B77" s="92" t="s">
        <v>100</v>
      </c>
      <c r="C77" s="93" t="s">
        <v>217</v>
      </c>
      <c r="D77" s="91" t="s">
        <v>428</v>
      </c>
      <c r="E77" s="92" t="s">
        <v>92</v>
      </c>
      <c r="F77" s="99" t="s">
        <v>31</v>
      </c>
      <c r="G77" s="93" t="s">
        <v>1</v>
      </c>
      <c r="H77" s="94">
        <v>0</v>
      </c>
      <c r="I77" s="94">
        <v>1</v>
      </c>
      <c r="J77" s="94">
        <v>4</v>
      </c>
      <c r="K77" s="94">
        <v>3</v>
      </c>
      <c r="L77" s="95">
        <f t="shared" si="4"/>
        <v>8</v>
      </c>
      <c r="M77" s="94">
        <v>1</v>
      </c>
      <c r="N77" s="94">
        <v>3</v>
      </c>
      <c r="O77" s="94">
        <v>3</v>
      </c>
      <c r="P77" s="94">
        <v>1</v>
      </c>
      <c r="Q77" s="94">
        <v>1</v>
      </c>
      <c r="R77" s="95">
        <f t="shared" si="5"/>
        <v>9</v>
      </c>
      <c r="S77" s="94">
        <v>0</v>
      </c>
      <c r="T77" s="96">
        <f t="shared" si="6"/>
        <v>17</v>
      </c>
      <c r="U77" s="94">
        <v>1</v>
      </c>
      <c r="V77" s="94">
        <v>1</v>
      </c>
      <c r="W77" s="97">
        <f t="shared" si="7"/>
        <v>8.5</v>
      </c>
    </row>
    <row r="78" spans="1:23" ht="35.1" customHeight="1" x14ac:dyDescent="0.3">
      <c r="A78" s="91" t="s">
        <v>218</v>
      </c>
      <c r="B78" s="92" t="s">
        <v>56</v>
      </c>
      <c r="C78" s="93" t="s">
        <v>219</v>
      </c>
      <c r="D78" s="91" t="s">
        <v>428</v>
      </c>
      <c r="E78" s="92" t="s">
        <v>402</v>
      </c>
      <c r="F78" s="99" t="s">
        <v>28</v>
      </c>
      <c r="G78" s="93" t="s">
        <v>89</v>
      </c>
      <c r="H78" s="94">
        <v>0</v>
      </c>
      <c r="I78" s="94">
        <v>41</v>
      </c>
      <c r="J78" s="94">
        <v>52</v>
      </c>
      <c r="K78" s="94">
        <v>54</v>
      </c>
      <c r="L78" s="95">
        <f t="shared" si="4"/>
        <v>147</v>
      </c>
      <c r="M78" s="94">
        <v>0</v>
      </c>
      <c r="N78" s="94">
        <v>0</v>
      </c>
      <c r="O78" s="94">
        <v>0</v>
      </c>
      <c r="P78" s="94">
        <v>0</v>
      </c>
      <c r="Q78" s="94">
        <v>0</v>
      </c>
      <c r="R78" s="95">
        <f t="shared" si="5"/>
        <v>0</v>
      </c>
      <c r="S78" s="94">
        <v>0</v>
      </c>
      <c r="T78" s="96">
        <f t="shared" si="6"/>
        <v>147</v>
      </c>
      <c r="U78" s="94">
        <v>7</v>
      </c>
      <c r="V78" s="94">
        <v>0</v>
      </c>
      <c r="W78" s="97">
        <f t="shared" si="7"/>
        <v>21</v>
      </c>
    </row>
    <row r="79" spans="1:23" ht="35.1" customHeight="1" x14ac:dyDescent="0.3">
      <c r="A79" s="91" t="s">
        <v>220</v>
      </c>
      <c r="B79" s="92" t="s">
        <v>55</v>
      </c>
      <c r="C79" s="93" t="s">
        <v>221</v>
      </c>
      <c r="D79" s="91" t="s">
        <v>428</v>
      </c>
      <c r="E79" s="92" t="s">
        <v>402</v>
      </c>
      <c r="F79" s="99" t="s">
        <v>28</v>
      </c>
      <c r="G79" s="93" t="s">
        <v>89</v>
      </c>
      <c r="H79" s="94">
        <v>0</v>
      </c>
      <c r="I79" s="94">
        <v>0</v>
      </c>
      <c r="J79" s="94">
        <v>0</v>
      </c>
      <c r="K79" s="94">
        <v>0</v>
      </c>
      <c r="L79" s="95">
        <f t="shared" si="4"/>
        <v>0</v>
      </c>
      <c r="M79" s="94">
        <v>56</v>
      </c>
      <c r="N79" s="94">
        <v>64</v>
      </c>
      <c r="O79" s="94">
        <v>63</v>
      </c>
      <c r="P79" s="94">
        <v>64</v>
      </c>
      <c r="Q79" s="94">
        <v>73</v>
      </c>
      <c r="R79" s="95">
        <f t="shared" si="5"/>
        <v>320</v>
      </c>
      <c r="S79" s="94">
        <v>1</v>
      </c>
      <c r="T79" s="96">
        <f t="shared" si="6"/>
        <v>321</v>
      </c>
      <c r="U79" s="94">
        <v>0</v>
      </c>
      <c r="V79" s="94">
        <v>19</v>
      </c>
      <c r="W79" s="97">
        <f t="shared" si="7"/>
        <v>16.842105263157894</v>
      </c>
    </row>
    <row r="80" spans="1:23" ht="35.1" customHeight="1" x14ac:dyDescent="0.3">
      <c r="A80" s="91" t="s">
        <v>222</v>
      </c>
      <c r="B80" s="92" t="s">
        <v>55</v>
      </c>
      <c r="C80" s="93" t="s">
        <v>223</v>
      </c>
      <c r="D80" s="91" t="s">
        <v>428</v>
      </c>
      <c r="E80" s="92" t="s">
        <v>92</v>
      </c>
      <c r="F80" s="99" t="s">
        <v>460</v>
      </c>
      <c r="G80" s="93" t="s">
        <v>93</v>
      </c>
      <c r="H80" s="94">
        <v>0</v>
      </c>
      <c r="I80" s="94">
        <v>0</v>
      </c>
      <c r="J80" s="94">
        <v>0</v>
      </c>
      <c r="K80" s="94">
        <v>0</v>
      </c>
      <c r="L80" s="95">
        <f t="shared" si="4"/>
        <v>0</v>
      </c>
      <c r="M80" s="94">
        <v>87</v>
      </c>
      <c r="N80" s="94">
        <v>91</v>
      </c>
      <c r="O80" s="94">
        <v>78</v>
      </c>
      <c r="P80" s="94">
        <v>58</v>
      </c>
      <c r="Q80" s="94">
        <v>82</v>
      </c>
      <c r="R80" s="95">
        <f t="shared" si="5"/>
        <v>396</v>
      </c>
      <c r="S80" s="94">
        <v>0</v>
      </c>
      <c r="T80" s="96">
        <f t="shared" si="6"/>
        <v>396</v>
      </c>
      <c r="U80" s="94">
        <v>0</v>
      </c>
      <c r="V80" s="94">
        <v>26</v>
      </c>
      <c r="W80" s="97">
        <f t="shared" si="7"/>
        <v>15.23076923076923</v>
      </c>
    </row>
    <row r="81" spans="1:23" ht="35.1" customHeight="1" x14ac:dyDescent="0.3">
      <c r="A81" s="91" t="s">
        <v>224</v>
      </c>
      <c r="B81" s="92" t="s">
        <v>56</v>
      </c>
      <c r="C81" s="93" t="s">
        <v>225</v>
      </c>
      <c r="D81" s="99" t="s">
        <v>423</v>
      </c>
      <c r="E81" s="92" t="s">
        <v>88</v>
      </c>
      <c r="F81" s="99" t="s">
        <v>37</v>
      </c>
      <c r="G81" s="93" t="s">
        <v>399</v>
      </c>
      <c r="H81" s="94">
        <v>0</v>
      </c>
      <c r="I81" s="94">
        <v>117</v>
      </c>
      <c r="J81" s="94">
        <v>106</v>
      </c>
      <c r="K81" s="94">
        <v>138</v>
      </c>
      <c r="L81" s="95">
        <f t="shared" si="4"/>
        <v>361</v>
      </c>
      <c r="M81" s="94">
        <v>0</v>
      </c>
      <c r="N81" s="94">
        <v>0</v>
      </c>
      <c r="O81" s="94">
        <v>0</v>
      </c>
      <c r="P81" s="94">
        <v>0</v>
      </c>
      <c r="Q81" s="94">
        <v>0</v>
      </c>
      <c r="R81" s="95">
        <f t="shared" si="5"/>
        <v>0</v>
      </c>
      <c r="S81" s="94">
        <v>0</v>
      </c>
      <c r="T81" s="96">
        <f t="shared" si="6"/>
        <v>361</v>
      </c>
      <c r="U81" s="94">
        <v>15</v>
      </c>
      <c r="V81" s="94">
        <v>0</v>
      </c>
      <c r="W81" s="97">
        <f t="shared" si="7"/>
        <v>24.066666666666666</v>
      </c>
    </row>
    <row r="82" spans="1:23" ht="35.1" customHeight="1" x14ac:dyDescent="0.3">
      <c r="A82" s="91" t="s">
        <v>226</v>
      </c>
      <c r="B82" s="92" t="s">
        <v>55</v>
      </c>
      <c r="C82" s="93" t="s">
        <v>194</v>
      </c>
      <c r="D82" s="91" t="s">
        <v>428</v>
      </c>
      <c r="E82" s="92" t="s">
        <v>402</v>
      </c>
      <c r="F82" s="99" t="s">
        <v>28</v>
      </c>
      <c r="G82" s="93" t="s">
        <v>133</v>
      </c>
      <c r="H82" s="94">
        <v>0</v>
      </c>
      <c r="I82" s="94">
        <v>0</v>
      </c>
      <c r="J82" s="94">
        <v>0</v>
      </c>
      <c r="K82" s="94">
        <v>0</v>
      </c>
      <c r="L82" s="95">
        <f t="shared" si="4"/>
        <v>0</v>
      </c>
      <c r="M82" s="94">
        <v>50</v>
      </c>
      <c r="N82" s="94">
        <v>57</v>
      </c>
      <c r="O82" s="94">
        <v>54</v>
      </c>
      <c r="P82" s="94">
        <v>42</v>
      </c>
      <c r="Q82" s="94">
        <v>45</v>
      </c>
      <c r="R82" s="95">
        <f t="shared" si="5"/>
        <v>248</v>
      </c>
      <c r="S82" s="94">
        <v>14</v>
      </c>
      <c r="T82" s="96">
        <f t="shared" si="6"/>
        <v>262</v>
      </c>
      <c r="U82" s="94">
        <v>0</v>
      </c>
      <c r="V82" s="94">
        <v>17</v>
      </c>
      <c r="W82" s="97">
        <f t="shared" si="7"/>
        <v>14.588235294117647</v>
      </c>
    </row>
    <row r="83" spans="1:23" ht="35.1" customHeight="1" x14ac:dyDescent="0.3">
      <c r="A83" s="91" t="s">
        <v>227</v>
      </c>
      <c r="B83" s="92" t="s">
        <v>100</v>
      </c>
      <c r="C83" s="93" t="s">
        <v>228</v>
      </c>
      <c r="D83" s="91" t="s">
        <v>428</v>
      </c>
      <c r="E83" s="92" t="s">
        <v>92</v>
      </c>
      <c r="F83" s="99" t="s">
        <v>31</v>
      </c>
      <c r="G83" s="93" t="s">
        <v>1</v>
      </c>
      <c r="H83" s="94">
        <v>0</v>
      </c>
      <c r="I83" s="94">
        <v>10</v>
      </c>
      <c r="J83" s="94">
        <v>8</v>
      </c>
      <c r="K83" s="94">
        <v>6</v>
      </c>
      <c r="L83" s="95">
        <f t="shared" si="4"/>
        <v>24</v>
      </c>
      <c r="M83" s="94">
        <v>12</v>
      </c>
      <c r="N83" s="94">
        <v>8</v>
      </c>
      <c r="O83" s="94">
        <v>6</v>
      </c>
      <c r="P83" s="94">
        <v>5</v>
      </c>
      <c r="Q83" s="94">
        <v>17</v>
      </c>
      <c r="R83" s="95">
        <f t="shared" si="5"/>
        <v>48</v>
      </c>
      <c r="S83" s="94">
        <v>0</v>
      </c>
      <c r="T83" s="96">
        <f t="shared" si="6"/>
        <v>72</v>
      </c>
      <c r="U83" s="94">
        <v>1</v>
      </c>
      <c r="V83" s="94">
        <v>3</v>
      </c>
      <c r="W83" s="97">
        <f t="shared" si="7"/>
        <v>18</v>
      </c>
    </row>
    <row r="84" spans="1:23" ht="35.1" customHeight="1" x14ac:dyDescent="0.3">
      <c r="A84" s="91" t="s">
        <v>229</v>
      </c>
      <c r="B84" s="92" t="s">
        <v>56</v>
      </c>
      <c r="C84" s="93" t="s">
        <v>125</v>
      </c>
      <c r="D84" s="91" t="s">
        <v>428</v>
      </c>
      <c r="E84" s="92" t="s">
        <v>88</v>
      </c>
      <c r="F84" s="99" t="s">
        <v>25</v>
      </c>
      <c r="G84" s="93" t="s">
        <v>126</v>
      </c>
      <c r="H84" s="94">
        <v>0</v>
      </c>
      <c r="I84" s="94">
        <v>37</v>
      </c>
      <c r="J84" s="94">
        <v>88</v>
      </c>
      <c r="K84" s="94">
        <v>109</v>
      </c>
      <c r="L84" s="95">
        <f t="shared" si="4"/>
        <v>234</v>
      </c>
      <c r="M84" s="94">
        <v>0</v>
      </c>
      <c r="N84" s="94">
        <v>0</v>
      </c>
      <c r="O84" s="94">
        <v>0</v>
      </c>
      <c r="P84" s="94">
        <v>0</v>
      </c>
      <c r="Q84" s="94">
        <v>0</v>
      </c>
      <c r="R84" s="95">
        <f t="shared" si="5"/>
        <v>0</v>
      </c>
      <c r="S84" s="94">
        <v>1</v>
      </c>
      <c r="T84" s="96">
        <f t="shared" si="6"/>
        <v>235</v>
      </c>
      <c r="U84" s="94">
        <v>12</v>
      </c>
      <c r="V84" s="94">
        <v>0</v>
      </c>
      <c r="W84" s="97">
        <f t="shared" si="7"/>
        <v>19.5</v>
      </c>
    </row>
    <row r="85" spans="1:23" ht="35.1" customHeight="1" x14ac:dyDescent="0.3">
      <c r="A85" s="91" t="s">
        <v>230</v>
      </c>
      <c r="B85" s="92" t="s">
        <v>56</v>
      </c>
      <c r="C85" s="93" t="s">
        <v>231</v>
      </c>
      <c r="D85" s="91" t="s">
        <v>428</v>
      </c>
      <c r="E85" s="92" t="s">
        <v>92</v>
      </c>
      <c r="F85" s="99" t="s">
        <v>460</v>
      </c>
      <c r="G85" s="93" t="s">
        <v>2</v>
      </c>
      <c r="H85" s="94">
        <v>0</v>
      </c>
      <c r="I85" s="94">
        <v>120</v>
      </c>
      <c r="J85" s="94">
        <v>113</v>
      </c>
      <c r="K85" s="94">
        <v>152</v>
      </c>
      <c r="L85" s="95">
        <f t="shared" si="4"/>
        <v>385</v>
      </c>
      <c r="M85" s="94">
        <v>0</v>
      </c>
      <c r="N85" s="94">
        <v>0</v>
      </c>
      <c r="O85" s="94">
        <v>0</v>
      </c>
      <c r="P85" s="94">
        <v>0</v>
      </c>
      <c r="Q85" s="94">
        <v>0</v>
      </c>
      <c r="R85" s="95">
        <f t="shared" si="5"/>
        <v>0</v>
      </c>
      <c r="S85" s="94">
        <v>0</v>
      </c>
      <c r="T85" s="96">
        <f t="shared" si="6"/>
        <v>385</v>
      </c>
      <c r="U85" s="94">
        <v>16</v>
      </c>
      <c r="V85" s="94">
        <v>0</v>
      </c>
      <c r="W85" s="97">
        <f t="shared" si="7"/>
        <v>24.0625</v>
      </c>
    </row>
    <row r="86" spans="1:23" ht="35.1" customHeight="1" x14ac:dyDescent="0.3">
      <c r="A86" s="91" t="s">
        <v>392</v>
      </c>
      <c r="B86" s="92" t="s">
        <v>442</v>
      </c>
      <c r="C86" s="93" t="s">
        <v>393</v>
      </c>
      <c r="D86" s="91" t="s">
        <v>423</v>
      </c>
      <c r="E86" s="92" t="s">
        <v>88</v>
      </c>
      <c r="F86" s="91" t="s">
        <v>37</v>
      </c>
      <c r="G86" s="93" t="s">
        <v>399</v>
      </c>
      <c r="H86" s="94">
        <v>3</v>
      </c>
      <c r="I86" s="94">
        <v>39</v>
      </c>
      <c r="J86" s="94">
        <v>45</v>
      </c>
      <c r="K86" s="94">
        <v>46</v>
      </c>
      <c r="L86" s="95">
        <f t="shared" si="4"/>
        <v>133</v>
      </c>
      <c r="M86" s="94">
        <v>50</v>
      </c>
      <c r="N86" s="94">
        <v>47</v>
      </c>
      <c r="O86" s="94">
        <v>50</v>
      </c>
      <c r="P86" s="94">
        <v>50</v>
      </c>
      <c r="Q86" s="94">
        <v>61</v>
      </c>
      <c r="R86" s="95">
        <f t="shared" si="5"/>
        <v>258</v>
      </c>
      <c r="S86" s="94">
        <v>0</v>
      </c>
      <c r="T86" s="96">
        <f t="shared" si="6"/>
        <v>391</v>
      </c>
      <c r="U86" s="94">
        <v>5</v>
      </c>
      <c r="V86" s="94">
        <v>12</v>
      </c>
      <c r="W86" s="97">
        <f t="shared" si="7"/>
        <v>23</v>
      </c>
    </row>
    <row r="87" spans="1:23" ht="35.1" customHeight="1" x14ac:dyDescent="0.3">
      <c r="A87" s="91" t="s">
        <v>232</v>
      </c>
      <c r="B87" s="92" t="s">
        <v>100</v>
      </c>
      <c r="C87" s="93" t="s">
        <v>233</v>
      </c>
      <c r="D87" s="91" t="s">
        <v>428</v>
      </c>
      <c r="E87" s="92" t="s">
        <v>88</v>
      </c>
      <c r="F87" s="99" t="s">
        <v>37</v>
      </c>
      <c r="G87" s="93" t="s">
        <v>399</v>
      </c>
      <c r="H87" s="94">
        <v>0</v>
      </c>
      <c r="I87" s="94">
        <v>46</v>
      </c>
      <c r="J87" s="94">
        <v>59</v>
      </c>
      <c r="K87" s="94">
        <v>66</v>
      </c>
      <c r="L87" s="95">
        <f t="shared" si="4"/>
        <v>171</v>
      </c>
      <c r="M87" s="94">
        <v>60</v>
      </c>
      <c r="N87" s="94">
        <v>71</v>
      </c>
      <c r="O87" s="94">
        <v>68</v>
      </c>
      <c r="P87" s="94">
        <v>59</v>
      </c>
      <c r="Q87" s="94">
        <v>39</v>
      </c>
      <c r="R87" s="95">
        <f t="shared" si="5"/>
        <v>297</v>
      </c>
      <c r="S87" s="94">
        <v>0</v>
      </c>
      <c r="T87" s="96">
        <f t="shared" si="6"/>
        <v>468</v>
      </c>
      <c r="U87" s="94">
        <v>7</v>
      </c>
      <c r="V87" s="94">
        <v>18</v>
      </c>
      <c r="W87" s="97">
        <f t="shared" si="7"/>
        <v>18.72</v>
      </c>
    </row>
    <row r="88" spans="1:23" ht="35.1" customHeight="1" x14ac:dyDescent="0.3">
      <c r="A88" s="91" t="s">
        <v>234</v>
      </c>
      <c r="B88" s="92" t="s">
        <v>100</v>
      </c>
      <c r="C88" s="93" t="s">
        <v>235</v>
      </c>
      <c r="D88" s="91" t="s">
        <v>428</v>
      </c>
      <c r="E88" s="92" t="s">
        <v>88</v>
      </c>
      <c r="F88" s="99" t="s">
        <v>25</v>
      </c>
      <c r="G88" s="93" t="s">
        <v>109</v>
      </c>
      <c r="H88" s="94">
        <v>0</v>
      </c>
      <c r="I88" s="94">
        <v>46</v>
      </c>
      <c r="J88" s="94">
        <v>31</v>
      </c>
      <c r="K88" s="94">
        <v>41</v>
      </c>
      <c r="L88" s="95">
        <f t="shared" si="4"/>
        <v>118</v>
      </c>
      <c r="M88" s="94">
        <v>44</v>
      </c>
      <c r="N88" s="94">
        <v>45</v>
      </c>
      <c r="O88" s="94">
        <v>53</v>
      </c>
      <c r="P88" s="94">
        <v>45</v>
      </c>
      <c r="Q88" s="94">
        <v>43</v>
      </c>
      <c r="R88" s="95">
        <f t="shared" si="5"/>
        <v>230</v>
      </c>
      <c r="S88" s="94">
        <v>0</v>
      </c>
      <c r="T88" s="96">
        <f t="shared" si="6"/>
        <v>348</v>
      </c>
      <c r="U88" s="94">
        <v>5</v>
      </c>
      <c r="V88" s="94">
        <v>14</v>
      </c>
      <c r="W88" s="97">
        <f t="shared" si="7"/>
        <v>18.315789473684209</v>
      </c>
    </row>
    <row r="89" spans="1:23" ht="35.1" customHeight="1" x14ac:dyDescent="0.3">
      <c r="A89" s="91" t="s">
        <v>236</v>
      </c>
      <c r="B89" s="92" t="s">
        <v>100</v>
      </c>
      <c r="C89" s="93" t="s">
        <v>474</v>
      </c>
      <c r="D89" s="91" t="s">
        <v>428</v>
      </c>
      <c r="E89" s="92" t="s">
        <v>88</v>
      </c>
      <c r="F89" s="99" t="s">
        <v>25</v>
      </c>
      <c r="G89" s="93" t="s">
        <v>126</v>
      </c>
      <c r="H89" s="94">
        <v>0</v>
      </c>
      <c r="I89" s="94">
        <v>25</v>
      </c>
      <c r="J89" s="94">
        <v>29</v>
      </c>
      <c r="K89" s="94">
        <v>22</v>
      </c>
      <c r="L89" s="95">
        <f t="shared" si="4"/>
        <v>76</v>
      </c>
      <c r="M89" s="94">
        <v>48</v>
      </c>
      <c r="N89" s="94">
        <v>77</v>
      </c>
      <c r="O89" s="94">
        <v>72</v>
      </c>
      <c r="P89" s="94">
        <v>59</v>
      </c>
      <c r="Q89" s="94">
        <v>60</v>
      </c>
      <c r="R89" s="95">
        <f t="shared" si="5"/>
        <v>316</v>
      </c>
      <c r="S89" s="94">
        <v>0</v>
      </c>
      <c r="T89" s="96">
        <f t="shared" si="6"/>
        <v>392</v>
      </c>
      <c r="U89" s="94">
        <v>3</v>
      </c>
      <c r="V89" s="94">
        <v>18</v>
      </c>
      <c r="W89" s="97">
        <f t="shared" si="7"/>
        <v>18.666666666666668</v>
      </c>
    </row>
    <row r="90" spans="1:23" ht="35.1" customHeight="1" x14ac:dyDescent="0.3">
      <c r="A90" s="91" t="s">
        <v>237</v>
      </c>
      <c r="B90" s="92" t="s">
        <v>55</v>
      </c>
      <c r="C90" s="93" t="s">
        <v>173</v>
      </c>
      <c r="D90" s="91" t="s">
        <v>428</v>
      </c>
      <c r="E90" s="92" t="s">
        <v>402</v>
      </c>
      <c r="F90" s="99" t="s">
        <v>28</v>
      </c>
      <c r="G90" s="93" t="s">
        <v>133</v>
      </c>
      <c r="H90" s="94">
        <v>0</v>
      </c>
      <c r="I90" s="94">
        <v>0</v>
      </c>
      <c r="J90" s="94">
        <v>0</v>
      </c>
      <c r="K90" s="94">
        <v>0</v>
      </c>
      <c r="L90" s="95">
        <f t="shared" si="4"/>
        <v>0</v>
      </c>
      <c r="M90" s="94">
        <v>68</v>
      </c>
      <c r="N90" s="94">
        <v>69</v>
      </c>
      <c r="O90" s="94">
        <v>64</v>
      </c>
      <c r="P90" s="94">
        <v>66</v>
      </c>
      <c r="Q90" s="94">
        <v>67</v>
      </c>
      <c r="R90" s="95">
        <f t="shared" si="5"/>
        <v>334</v>
      </c>
      <c r="S90" s="94">
        <v>0</v>
      </c>
      <c r="T90" s="96">
        <f t="shared" si="6"/>
        <v>334</v>
      </c>
      <c r="U90" s="94">
        <v>0</v>
      </c>
      <c r="V90" s="94">
        <v>19</v>
      </c>
      <c r="W90" s="97">
        <f t="shared" si="7"/>
        <v>17.578947368421051</v>
      </c>
    </row>
    <row r="91" spans="1:23" ht="35.1" customHeight="1" x14ac:dyDescent="0.3">
      <c r="A91" s="91" t="s">
        <v>238</v>
      </c>
      <c r="B91" s="92" t="s">
        <v>100</v>
      </c>
      <c r="C91" s="93" t="s">
        <v>239</v>
      </c>
      <c r="D91" s="91" t="s">
        <v>428</v>
      </c>
      <c r="E91" s="92" t="s">
        <v>92</v>
      </c>
      <c r="F91" s="99" t="s">
        <v>31</v>
      </c>
      <c r="G91" s="93" t="s">
        <v>1</v>
      </c>
      <c r="H91" s="94">
        <v>0</v>
      </c>
      <c r="I91" s="94">
        <v>3</v>
      </c>
      <c r="J91" s="94">
        <v>4</v>
      </c>
      <c r="K91" s="94">
        <v>10</v>
      </c>
      <c r="L91" s="95">
        <f t="shared" si="4"/>
        <v>17</v>
      </c>
      <c r="M91" s="94">
        <v>5</v>
      </c>
      <c r="N91" s="94">
        <v>12</v>
      </c>
      <c r="O91" s="94">
        <v>5</v>
      </c>
      <c r="P91" s="94">
        <v>8</v>
      </c>
      <c r="Q91" s="94">
        <v>4</v>
      </c>
      <c r="R91" s="95">
        <f t="shared" si="5"/>
        <v>34</v>
      </c>
      <c r="S91" s="94">
        <v>0</v>
      </c>
      <c r="T91" s="96">
        <f t="shared" si="6"/>
        <v>51</v>
      </c>
      <c r="U91" s="94">
        <v>1</v>
      </c>
      <c r="V91" s="94">
        <v>2</v>
      </c>
      <c r="W91" s="97">
        <f t="shared" si="7"/>
        <v>17</v>
      </c>
    </row>
    <row r="92" spans="1:23" ht="35.1" customHeight="1" x14ac:dyDescent="0.3">
      <c r="A92" s="91" t="s">
        <v>240</v>
      </c>
      <c r="B92" s="92" t="s">
        <v>56</v>
      </c>
      <c r="C92" s="93" t="s">
        <v>241</v>
      </c>
      <c r="D92" s="91" t="s">
        <v>428</v>
      </c>
      <c r="E92" s="92" t="s">
        <v>88</v>
      </c>
      <c r="F92" s="99" t="s">
        <v>25</v>
      </c>
      <c r="G92" s="93" t="s">
        <v>126</v>
      </c>
      <c r="H92" s="94">
        <v>0</v>
      </c>
      <c r="I92" s="94">
        <v>61</v>
      </c>
      <c r="J92" s="94">
        <v>91</v>
      </c>
      <c r="K92" s="94">
        <v>75</v>
      </c>
      <c r="L92" s="95">
        <f t="shared" si="4"/>
        <v>227</v>
      </c>
      <c r="M92" s="94">
        <v>0</v>
      </c>
      <c r="N92" s="94">
        <v>0</v>
      </c>
      <c r="O92" s="94">
        <v>0</v>
      </c>
      <c r="P92" s="94">
        <v>0</v>
      </c>
      <c r="Q92" s="94">
        <v>0</v>
      </c>
      <c r="R92" s="95">
        <f t="shared" si="5"/>
        <v>0</v>
      </c>
      <c r="S92" s="94">
        <v>0</v>
      </c>
      <c r="T92" s="96">
        <f t="shared" si="6"/>
        <v>227</v>
      </c>
      <c r="U92" s="94">
        <v>10</v>
      </c>
      <c r="V92" s="94">
        <v>0</v>
      </c>
      <c r="W92" s="97">
        <f t="shared" si="7"/>
        <v>22.7</v>
      </c>
    </row>
    <row r="93" spans="1:23" ht="35.1" customHeight="1" x14ac:dyDescent="0.3">
      <c r="A93" s="91" t="s">
        <v>242</v>
      </c>
      <c r="B93" s="92" t="s">
        <v>55</v>
      </c>
      <c r="C93" s="93" t="s">
        <v>243</v>
      </c>
      <c r="D93" s="91" t="s">
        <v>428</v>
      </c>
      <c r="E93" s="92" t="s">
        <v>88</v>
      </c>
      <c r="F93" s="99" t="s">
        <v>32</v>
      </c>
      <c r="G93" s="93" t="s">
        <v>399</v>
      </c>
      <c r="H93" s="94">
        <v>0</v>
      </c>
      <c r="I93" s="94">
        <v>0</v>
      </c>
      <c r="J93" s="94">
        <v>0</v>
      </c>
      <c r="K93" s="94">
        <v>0</v>
      </c>
      <c r="L93" s="95">
        <f t="shared" si="4"/>
        <v>0</v>
      </c>
      <c r="M93" s="94">
        <v>66</v>
      </c>
      <c r="N93" s="94">
        <v>53</v>
      </c>
      <c r="O93" s="94">
        <v>49</v>
      </c>
      <c r="P93" s="94">
        <v>48</v>
      </c>
      <c r="Q93" s="94">
        <v>60</v>
      </c>
      <c r="R93" s="95">
        <f t="shared" si="5"/>
        <v>276</v>
      </c>
      <c r="S93" s="94">
        <v>0</v>
      </c>
      <c r="T93" s="96">
        <f t="shared" si="6"/>
        <v>276</v>
      </c>
      <c r="U93" s="94">
        <v>0</v>
      </c>
      <c r="V93" s="94">
        <v>16</v>
      </c>
      <c r="W93" s="97">
        <f t="shared" si="7"/>
        <v>17.25</v>
      </c>
    </row>
    <row r="94" spans="1:23" ht="35.1" customHeight="1" x14ac:dyDescent="0.3">
      <c r="A94" s="91" t="s">
        <v>244</v>
      </c>
      <c r="B94" s="92" t="s">
        <v>56</v>
      </c>
      <c r="C94" s="93" t="s">
        <v>87</v>
      </c>
      <c r="D94" s="91" t="s">
        <v>428</v>
      </c>
      <c r="E94" s="92" t="s">
        <v>88</v>
      </c>
      <c r="F94" s="99" t="s">
        <v>29</v>
      </c>
      <c r="G94" s="93" t="s">
        <v>89</v>
      </c>
      <c r="H94" s="94">
        <v>0</v>
      </c>
      <c r="I94" s="94">
        <v>61</v>
      </c>
      <c r="J94" s="94">
        <v>64</v>
      </c>
      <c r="K94" s="94">
        <v>71</v>
      </c>
      <c r="L94" s="95">
        <f t="shared" si="4"/>
        <v>196</v>
      </c>
      <c r="M94" s="94">
        <v>0</v>
      </c>
      <c r="N94" s="94">
        <v>0</v>
      </c>
      <c r="O94" s="94">
        <v>0</v>
      </c>
      <c r="P94" s="94">
        <v>0</v>
      </c>
      <c r="Q94" s="94">
        <v>0</v>
      </c>
      <c r="R94" s="95">
        <f t="shared" si="5"/>
        <v>0</v>
      </c>
      <c r="S94" s="94">
        <v>0</v>
      </c>
      <c r="T94" s="96">
        <f t="shared" si="6"/>
        <v>196</v>
      </c>
      <c r="U94" s="94">
        <v>8</v>
      </c>
      <c r="V94" s="94">
        <v>0</v>
      </c>
      <c r="W94" s="97">
        <f t="shared" si="7"/>
        <v>24.5</v>
      </c>
    </row>
    <row r="95" spans="1:23" ht="35.1" customHeight="1" x14ac:dyDescent="0.3">
      <c r="A95" s="91" t="s">
        <v>245</v>
      </c>
      <c r="B95" s="92" t="s">
        <v>56</v>
      </c>
      <c r="C95" s="93" t="s">
        <v>246</v>
      </c>
      <c r="D95" s="91" t="s">
        <v>428</v>
      </c>
      <c r="E95" s="92" t="s">
        <v>88</v>
      </c>
      <c r="F95" s="99" t="s">
        <v>25</v>
      </c>
      <c r="G95" s="93" t="s">
        <v>126</v>
      </c>
      <c r="H95" s="94">
        <v>0</v>
      </c>
      <c r="I95" s="94">
        <v>75</v>
      </c>
      <c r="J95" s="94">
        <v>120</v>
      </c>
      <c r="K95" s="94">
        <v>113</v>
      </c>
      <c r="L95" s="95">
        <f t="shared" si="4"/>
        <v>308</v>
      </c>
      <c r="M95" s="94">
        <v>0</v>
      </c>
      <c r="N95" s="94">
        <v>0</v>
      </c>
      <c r="O95" s="94">
        <v>0</v>
      </c>
      <c r="P95" s="94">
        <v>0</v>
      </c>
      <c r="Q95" s="94">
        <v>0</v>
      </c>
      <c r="R95" s="95">
        <f t="shared" si="5"/>
        <v>0</v>
      </c>
      <c r="S95" s="94">
        <v>0</v>
      </c>
      <c r="T95" s="96">
        <f t="shared" si="6"/>
        <v>308</v>
      </c>
      <c r="U95" s="94">
        <v>13</v>
      </c>
      <c r="V95" s="94">
        <v>0</v>
      </c>
      <c r="W95" s="97">
        <f t="shared" si="7"/>
        <v>23.692307692307693</v>
      </c>
    </row>
    <row r="96" spans="1:23" ht="35.1" customHeight="1" x14ac:dyDescent="0.3">
      <c r="A96" s="91" t="s">
        <v>247</v>
      </c>
      <c r="B96" s="92" t="s">
        <v>56</v>
      </c>
      <c r="C96" s="93" t="s">
        <v>243</v>
      </c>
      <c r="D96" s="91" t="s">
        <v>428</v>
      </c>
      <c r="E96" s="92" t="s">
        <v>88</v>
      </c>
      <c r="F96" s="99" t="s">
        <v>32</v>
      </c>
      <c r="G96" s="93" t="s">
        <v>399</v>
      </c>
      <c r="H96" s="94">
        <v>0</v>
      </c>
      <c r="I96" s="94">
        <v>77</v>
      </c>
      <c r="J96" s="94">
        <v>51</v>
      </c>
      <c r="K96" s="94">
        <v>49</v>
      </c>
      <c r="L96" s="95">
        <f t="shared" si="4"/>
        <v>177</v>
      </c>
      <c r="M96" s="94">
        <v>0</v>
      </c>
      <c r="N96" s="94">
        <v>0</v>
      </c>
      <c r="O96" s="94">
        <v>0</v>
      </c>
      <c r="P96" s="94">
        <v>0</v>
      </c>
      <c r="Q96" s="94">
        <v>0</v>
      </c>
      <c r="R96" s="95">
        <f t="shared" si="5"/>
        <v>0</v>
      </c>
      <c r="S96" s="94">
        <v>0</v>
      </c>
      <c r="T96" s="96">
        <f t="shared" si="6"/>
        <v>177</v>
      </c>
      <c r="U96" s="94">
        <v>7</v>
      </c>
      <c r="V96" s="94">
        <v>0</v>
      </c>
      <c r="W96" s="97">
        <f t="shared" si="7"/>
        <v>25.285714285714285</v>
      </c>
    </row>
    <row r="97" spans="1:23" ht="35.1" customHeight="1" x14ac:dyDescent="0.3">
      <c r="A97" s="91" t="s">
        <v>248</v>
      </c>
      <c r="B97" s="92" t="s">
        <v>55</v>
      </c>
      <c r="C97" s="93" t="s">
        <v>246</v>
      </c>
      <c r="D97" s="91" t="s">
        <v>428</v>
      </c>
      <c r="E97" s="92" t="s">
        <v>88</v>
      </c>
      <c r="F97" s="99" t="s">
        <v>25</v>
      </c>
      <c r="G97" s="93" t="s">
        <v>126</v>
      </c>
      <c r="H97" s="94">
        <v>0</v>
      </c>
      <c r="I97" s="94">
        <v>0</v>
      </c>
      <c r="J97" s="94">
        <v>0</v>
      </c>
      <c r="K97" s="94">
        <v>0</v>
      </c>
      <c r="L97" s="95">
        <f t="shared" si="4"/>
        <v>0</v>
      </c>
      <c r="M97" s="94">
        <v>100</v>
      </c>
      <c r="N97" s="94">
        <v>89</v>
      </c>
      <c r="O97" s="94">
        <v>91</v>
      </c>
      <c r="P97" s="94">
        <v>79</v>
      </c>
      <c r="Q97" s="94">
        <v>78</v>
      </c>
      <c r="R97" s="95">
        <f t="shared" si="5"/>
        <v>437</v>
      </c>
      <c r="S97" s="94">
        <v>10</v>
      </c>
      <c r="T97" s="96">
        <f t="shared" si="6"/>
        <v>447</v>
      </c>
      <c r="U97" s="94">
        <v>0</v>
      </c>
      <c r="V97" s="94">
        <v>26</v>
      </c>
      <c r="W97" s="97">
        <f t="shared" si="7"/>
        <v>16.807692307692307</v>
      </c>
    </row>
    <row r="98" spans="1:23" ht="35.1" customHeight="1" x14ac:dyDescent="0.3">
      <c r="A98" s="91" t="s">
        <v>249</v>
      </c>
      <c r="B98" s="92" t="s">
        <v>100</v>
      </c>
      <c r="C98" s="93" t="s">
        <v>250</v>
      </c>
      <c r="D98" s="91" t="s">
        <v>428</v>
      </c>
      <c r="E98" s="92" t="s">
        <v>88</v>
      </c>
      <c r="F98" s="99" t="s">
        <v>25</v>
      </c>
      <c r="G98" s="93" t="s">
        <v>109</v>
      </c>
      <c r="H98" s="94">
        <v>0</v>
      </c>
      <c r="I98" s="94">
        <v>41</v>
      </c>
      <c r="J98" s="94">
        <v>36</v>
      </c>
      <c r="K98" s="94">
        <v>37</v>
      </c>
      <c r="L98" s="95">
        <f t="shared" si="4"/>
        <v>114</v>
      </c>
      <c r="M98" s="94">
        <v>46</v>
      </c>
      <c r="N98" s="94">
        <v>46</v>
      </c>
      <c r="O98" s="94">
        <v>60</v>
      </c>
      <c r="P98" s="94">
        <v>42</v>
      </c>
      <c r="Q98" s="94">
        <v>46</v>
      </c>
      <c r="R98" s="95">
        <f t="shared" si="5"/>
        <v>240</v>
      </c>
      <c r="S98" s="94">
        <v>0</v>
      </c>
      <c r="T98" s="96">
        <f t="shared" si="6"/>
        <v>354</v>
      </c>
      <c r="U98" s="94">
        <v>5</v>
      </c>
      <c r="V98" s="94">
        <v>15</v>
      </c>
      <c r="W98" s="97">
        <f t="shared" si="7"/>
        <v>17.7</v>
      </c>
    </row>
    <row r="99" spans="1:23" ht="35.1" customHeight="1" x14ac:dyDescent="0.3">
      <c r="A99" s="91" t="s">
        <v>251</v>
      </c>
      <c r="B99" s="92" t="s">
        <v>55</v>
      </c>
      <c r="C99" s="93" t="s">
        <v>252</v>
      </c>
      <c r="D99" s="91" t="s">
        <v>428</v>
      </c>
      <c r="E99" s="92" t="s">
        <v>88</v>
      </c>
      <c r="F99" s="99" t="s">
        <v>32</v>
      </c>
      <c r="G99" s="93" t="s">
        <v>96</v>
      </c>
      <c r="H99" s="94">
        <v>0</v>
      </c>
      <c r="I99" s="94">
        <v>0</v>
      </c>
      <c r="J99" s="94">
        <v>0</v>
      </c>
      <c r="K99" s="94">
        <v>0</v>
      </c>
      <c r="L99" s="95">
        <f t="shared" si="4"/>
        <v>0</v>
      </c>
      <c r="M99" s="94">
        <v>52</v>
      </c>
      <c r="N99" s="94">
        <v>42</v>
      </c>
      <c r="O99" s="94">
        <v>47</v>
      </c>
      <c r="P99" s="94">
        <v>46</v>
      </c>
      <c r="Q99" s="94">
        <v>71</v>
      </c>
      <c r="R99" s="95">
        <f t="shared" si="5"/>
        <v>258</v>
      </c>
      <c r="S99" s="94">
        <v>0</v>
      </c>
      <c r="T99" s="96">
        <f t="shared" si="6"/>
        <v>258</v>
      </c>
      <c r="U99" s="94">
        <v>0</v>
      </c>
      <c r="V99" s="94">
        <v>14</v>
      </c>
      <c r="W99" s="97">
        <f t="shared" si="7"/>
        <v>18.428571428571427</v>
      </c>
    </row>
    <row r="100" spans="1:23" ht="35.1" customHeight="1" x14ac:dyDescent="0.3">
      <c r="A100" s="91" t="s">
        <v>253</v>
      </c>
      <c r="B100" s="92" t="s">
        <v>55</v>
      </c>
      <c r="C100" s="93" t="s">
        <v>254</v>
      </c>
      <c r="D100" s="91" t="s">
        <v>428</v>
      </c>
      <c r="E100" s="92" t="s">
        <v>402</v>
      </c>
      <c r="F100" s="99" t="s">
        <v>28</v>
      </c>
      <c r="G100" s="93" t="s">
        <v>89</v>
      </c>
      <c r="H100" s="94">
        <v>0</v>
      </c>
      <c r="I100" s="94">
        <v>0</v>
      </c>
      <c r="J100" s="94">
        <v>0</v>
      </c>
      <c r="K100" s="94">
        <v>0</v>
      </c>
      <c r="L100" s="95">
        <f t="shared" si="4"/>
        <v>0</v>
      </c>
      <c r="M100" s="94">
        <v>55</v>
      </c>
      <c r="N100" s="94">
        <v>51</v>
      </c>
      <c r="O100" s="94">
        <v>51</v>
      </c>
      <c r="P100" s="94">
        <v>72</v>
      </c>
      <c r="Q100" s="94">
        <v>66</v>
      </c>
      <c r="R100" s="95">
        <f t="shared" si="5"/>
        <v>295</v>
      </c>
      <c r="S100" s="94">
        <v>0</v>
      </c>
      <c r="T100" s="96">
        <f t="shared" si="6"/>
        <v>295</v>
      </c>
      <c r="U100" s="94">
        <v>0</v>
      </c>
      <c r="V100" s="94">
        <v>16</v>
      </c>
      <c r="W100" s="97">
        <f t="shared" si="7"/>
        <v>18.4375</v>
      </c>
    </row>
    <row r="101" spans="1:23" ht="35.1" customHeight="1" x14ac:dyDescent="0.3">
      <c r="A101" s="91" t="s">
        <v>255</v>
      </c>
      <c r="B101" s="92" t="s">
        <v>100</v>
      </c>
      <c r="C101" s="93" t="s">
        <v>256</v>
      </c>
      <c r="D101" s="91" t="s">
        <v>428</v>
      </c>
      <c r="E101" s="92" t="s">
        <v>92</v>
      </c>
      <c r="F101" s="99" t="s">
        <v>26</v>
      </c>
      <c r="G101" s="93" t="s">
        <v>1</v>
      </c>
      <c r="H101" s="94">
        <v>0</v>
      </c>
      <c r="I101" s="94">
        <v>5</v>
      </c>
      <c r="J101" s="94">
        <v>19</v>
      </c>
      <c r="K101" s="94">
        <v>22</v>
      </c>
      <c r="L101" s="95">
        <f t="shared" si="4"/>
        <v>46</v>
      </c>
      <c r="M101" s="94">
        <v>22</v>
      </c>
      <c r="N101" s="94">
        <v>25</v>
      </c>
      <c r="O101" s="94">
        <v>22</v>
      </c>
      <c r="P101" s="94">
        <v>19</v>
      </c>
      <c r="Q101" s="94">
        <v>26</v>
      </c>
      <c r="R101" s="95">
        <f t="shared" si="5"/>
        <v>114</v>
      </c>
      <c r="S101" s="94">
        <v>0</v>
      </c>
      <c r="T101" s="96">
        <f t="shared" si="6"/>
        <v>160</v>
      </c>
      <c r="U101" s="94">
        <v>3</v>
      </c>
      <c r="V101" s="94">
        <v>7</v>
      </c>
      <c r="W101" s="97">
        <f t="shared" si="7"/>
        <v>16</v>
      </c>
    </row>
    <row r="102" spans="1:23" ht="35.1" customHeight="1" x14ac:dyDescent="0.3">
      <c r="A102" s="91" t="s">
        <v>257</v>
      </c>
      <c r="B102" s="92" t="s">
        <v>55</v>
      </c>
      <c r="C102" s="93" t="s">
        <v>258</v>
      </c>
      <c r="D102" s="91" t="s">
        <v>428</v>
      </c>
      <c r="E102" s="92" t="s">
        <v>92</v>
      </c>
      <c r="F102" s="99" t="s">
        <v>460</v>
      </c>
      <c r="G102" s="93" t="s">
        <v>165</v>
      </c>
      <c r="H102" s="94">
        <v>0</v>
      </c>
      <c r="I102" s="94">
        <v>0</v>
      </c>
      <c r="J102" s="94">
        <v>0</v>
      </c>
      <c r="K102" s="94">
        <v>0</v>
      </c>
      <c r="L102" s="95">
        <f t="shared" si="4"/>
        <v>0</v>
      </c>
      <c r="M102" s="94">
        <v>68</v>
      </c>
      <c r="N102" s="94">
        <v>78</v>
      </c>
      <c r="O102" s="94">
        <v>69</v>
      </c>
      <c r="P102" s="94">
        <v>76</v>
      </c>
      <c r="Q102" s="94">
        <v>80</v>
      </c>
      <c r="R102" s="95">
        <f t="shared" si="5"/>
        <v>371</v>
      </c>
      <c r="S102" s="94">
        <v>0</v>
      </c>
      <c r="T102" s="96">
        <f t="shared" si="6"/>
        <v>371</v>
      </c>
      <c r="U102" s="94">
        <v>0</v>
      </c>
      <c r="V102" s="94">
        <v>23</v>
      </c>
      <c r="W102" s="97">
        <f t="shared" si="7"/>
        <v>16.130434782608695</v>
      </c>
    </row>
    <row r="103" spans="1:23" ht="35.1" customHeight="1" x14ac:dyDescent="0.3">
      <c r="A103" s="91" t="s">
        <v>259</v>
      </c>
      <c r="B103" s="92" t="s">
        <v>56</v>
      </c>
      <c r="C103" s="93" t="s">
        <v>173</v>
      </c>
      <c r="D103" s="91" t="s">
        <v>428</v>
      </c>
      <c r="E103" s="92" t="s">
        <v>402</v>
      </c>
      <c r="F103" s="99" t="s">
        <v>28</v>
      </c>
      <c r="G103" s="93" t="s">
        <v>133</v>
      </c>
      <c r="H103" s="94">
        <v>0</v>
      </c>
      <c r="I103" s="94">
        <v>63</v>
      </c>
      <c r="J103" s="94">
        <v>62</v>
      </c>
      <c r="K103" s="94">
        <v>70</v>
      </c>
      <c r="L103" s="95">
        <f t="shared" si="4"/>
        <v>195</v>
      </c>
      <c r="M103" s="94">
        <v>0</v>
      </c>
      <c r="N103" s="94">
        <v>0</v>
      </c>
      <c r="O103" s="94">
        <v>0</v>
      </c>
      <c r="P103" s="94">
        <v>0</v>
      </c>
      <c r="Q103" s="94">
        <v>0</v>
      </c>
      <c r="R103" s="95">
        <f t="shared" si="5"/>
        <v>0</v>
      </c>
      <c r="S103" s="94">
        <v>0</v>
      </c>
      <c r="T103" s="96">
        <f t="shared" si="6"/>
        <v>195</v>
      </c>
      <c r="U103" s="94">
        <v>9</v>
      </c>
      <c r="V103" s="94">
        <v>0</v>
      </c>
      <c r="W103" s="97">
        <f t="shared" si="7"/>
        <v>21.666666666666668</v>
      </c>
    </row>
    <row r="104" spans="1:23" ht="35.1" customHeight="1" x14ac:dyDescent="0.3">
      <c r="A104" s="91" t="s">
        <v>456</v>
      </c>
      <c r="B104" s="92" t="s">
        <v>55</v>
      </c>
      <c r="C104" s="93" t="s">
        <v>457</v>
      </c>
      <c r="D104" s="91" t="s">
        <v>413</v>
      </c>
      <c r="E104" s="92" t="s">
        <v>402</v>
      </c>
      <c r="F104" s="99" t="s">
        <v>458</v>
      </c>
      <c r="G104" s="93" t="s">
        <v>459</v>
      </c>
      <c r="H104" s="94">
        <v>0</v>
      </c>
      <c r="I104" s="94">
        <v>2</v>
      </c>
      <c r="J104" s="94">
        <v>0</v>
      </c>
      <c r="K104" s="94">
        <v>0</v>
      </c>
      <c r="L104" s="95">
        <f t="shared" si="4"/>
        <v>2</v>
      </c>
      <c r="M104" s="94">
        <v>2</v>
      </c>
      <c r="N104" s="94">
        <v>3</v>
      </c>
      <c r="O104" s="94">
        <v>4</v>
      </c>
      <c r="P104" s="94">
        <v>2</v>
      </c>
      <c r="Q104" s="94">
        <v>0</v>
      </c>
      <c r="R104" s="95">
        <f t="shared" si="5"/>
        <v>11</v>
      </c>
      <c r="S104" s="94">
        <v>0</v>
      </c>
      <c r="T104" s="96">
        <f t="shared" si="6"/>
        <v>13</v>
      </c>
      <c r="U104" s="94">
        <v>0</v>
      </c>
      <c r="V104" s="94">
        <v>1</v>
      </c>
      <c r="W104" s="97">
        <f t="shared" si="7"/>
        <v>13</v>
      </c>
    </row>
    <row r="105" spans="1:23" ht="35.1" customHeight="1" x14ac:dyDescent="0.3">
      <c r="A105" s="91" t="s">
        <v>260</v>
      </c>
      <c r="B105" s="92" t="s">
        <v>100</v>
      </c>
      <c r="C105" s="93" t="s">
        <v>448</v>
      </c>
      <c r="D105" s="91" t="s">
        <v>428</v>
      </c>
      <c r="E105" s="92" t="s">
        <v>88</v>
      </c>
      <c r="F105" s="99" t="s">
        <v>38</v>
      </c>
      <c r="G105" s="93" t="s">
        <v>126</v>
      </c>
      <c r="H105" s="94">
        <v>4</v>
      </c>
      <c r="I105" s="94">
        <v>22</v>
      </c>
      <c r="J105" s="94">
        <v>8</v>
      </c>
      <c r="K105" s="94">
        <v>11</v>
      </c>
      <c r="L105" s="95">
        <f t="shared" si="4"/>
        <v>45</v>
      </c>
      <c r="M105" s="94">
        <v>10</v>
      </c>
      <c r="N105" s="94">
        <v>8</v>
      </c>
      <c r="O105" s="94">
        <v>15</v>
      </c>
      <c r="P105" s="94">
        <v>12</v>
      </c>
      <c r="Q105" s="94">
        <v>10</v>
      </c>
      <c r="R105" s="95">
        <f t="shared" si="5"/>
        <v>55</v>
      </c>
      <c r="S105" s="94">
        <v>0</v>
      </c>
      <c r="T105" s="96">
        <f t="shared" si="6"/>
        <v>100</v>
      </c>
      <c r="U105" s="94">
        <v>2</v>
      </c>
      <c r="V105" s="94">
        <v>3</v>
      </c>
      <c r="W105" s="97">
        <f t="shared" si="7"/>
        <v>20</v>
      </c>
    </row>
    <row r="106" spans="1:23" ht="35.1" customHeight="1" x14ac:dyDescent="0.3">
      <c r="A106" s="91" t="s">
        <v>261</v>
      </c>
      <c r="B106" s="92" t="s">
        <v>100</v>
      </c>
      <c r="C106" s="93" t="s">
        <v>262</v>
      </c>
      <c r="D106" s="91" t="s">
        <v>428</v>
      </c>
      <c r="E106" s="92" t="s">
        <v>402</v>
      </c>
      <c r="F106" s="99" t="s">
        <v>27</v>
      </c>
      <c r="G106" s="93" t="s">
        <v>133</v>
      </c>
      <c r="H106" s="94">
        <v>1</v>
      </c>
      <c r="I106" s="94">
        <v>18</v>
      </c>
      <c r="J106" s="94">
        <v>8</v>
      </c>
      <c r="K106" s="94">
        <v>18</v>
      </c>
      <c r="L106" s="95">
        <f t="shared" si="4"/>
        <v>45</v>
      </c>
      <c r="M106" s="94">
        <v>16</v>
      </c>
      <c r="N106" s="94">
        <v>18</v>
      </c>
      <c r="O106" s="94">
        <v>13</v>
      </c>
      <c r="P106" s="94">
        <v>0</v>
      </c>
      <c r="Q106" s="94">
        <v>0</v>
      </c>
      <c r="R106" s="95">
        <f t="shared" si="5"/>
        <v>47</v>
      </c>
      <c r="S106" s="94">
        <v>0</v>
      </c>
      <c r="T106" s="96">
        <f t="shared" si="6"/>
        <v>92</v>
      </c>
      <c r="U106" s="94">
        <v>2</v>
      </c>
      <c r="V106" s="94">
        <v>5</v>
      </c>
      <c r="W106" s="97">
        <f t="shared" si="7"/>
        <v>13.142857142857142</v>
      </c>
    </row>
    <row r="107" spans="1:23" ht="35.1" customHeight="1" x14ac:dyDescent="0.3">
      <c r="A107" s="91" t="s">
        <v>263</v>
      </c>
      <c r="B107" s="92" t="s">
        <v>56</v>
      </c>
      <c r="C107" s="93" t="s">
        <v>254</v>
      </c>
      <c r="D107" s="91" t="s">
        <v>428</v>
      </c>
      <c r="E107" s="92" t="s">
        <v>402</v>
      </c>
      <c r="F107" s="99" t="s">
        <v>28</v>
      </c>
      <c r="G107" s="93" t="s">
        <v>89</v>
      </c>
      <c r="H107" s="94">
        <v>0</v>
      </c>
      <c r="I107" s="94">
        <v>45</v>
      </c>
      <c r="J107" s="94">
        <v>47</v>
      </c>
      <c r="K107" s="94">
        <v>51</v>
      </c>
      <c r="L107" s="95">
        <f t="shared" si="4"/>
        <v>143</v>
      </c>
      <c r="M107" s="94">
        <v>0</v>
      </c>
      <c r="N107" s="94">
        <v>0</v>
      </c>
      <c r="O107" s="94">
        <v>0</v>
      </c>
      <c r="P107" s="94">
        <v>0</v>
      </c>
      <c r="Q107" s="94">
        <v>0</v>
      </c>
      <c r="R107" s="95">
        <f t="shared" si="5"/>
        <v>0</v>
      </c>
      <c r="S107" s="94">
        <v>0</v>
      </c>
      <c r="T107" s="96">
        <f t="shared" si="6"/>
        <v>143</v>
      </c>
      <c r="U107" s="94">
        <v>6</v>
      </c>
      <c r="V107" s="94">
        <v>0</v>
      </c>
      <c r="W107" s="97">
        <f t="shared" si="7"/>
        <v>23.833333333333332</v>
      </c>
    </row>
    <row r="108" spans="1:23" ht="35.1" customHeight="1" x14ac:dyDescent="0.3">
      <c r="A108" s="91" t="s">
        <v>264</v>
      </c>
      <c r="B108" s="92" t="s">
        <v>55</v>
      </c>
      <c r="C108" s="93" t="s">
        <v>265</v>
      </c>
      <c r="D108" s="91" t="s">
        <v>428</v>
      </c>
      <c r="E108" s="92" t="s">
        <v>402</v>
      </c>
      <c r="F108" s="99" t="s">
        <v>28</v>
      </c>
      <c r="G108" s="93" t="s">
        <v>89</v>
      </c>
      <c r="H108" s="94">
        <v>0</v>
      </c>
      <c r="I108" s="94">
        <v>0</v>
      </c>
      <c r="J108" s="94">
        <v>0</v>
      </c>
      <c r="K108" s="94">
        <v>0</v>
      </c>
      <c r="L108" s="95">
        <f t="shared" si="4"/>
        <v>0</v>
      </c>
      <c r="M108" s="94">
        <v>69</v>
      </c>
      <c r="N108" s="94">
        <v>69</v>
      </c>
      <c r="O108" s="94">
        <v>75</v>
      </c>
      <c r="P108" s="94">
        <v>68</v>
      </c>
      <c r="Q108" s="94">
        <v>74</v>
      </c>
      <c r="R108" s="95">
        <f t="shared" si="5"/>
        <v>355</v>
      </c>
      <c r="S108" s="94">
        <v>0</v>
      </c>
      <c r="T108" s="96">
        <f t="shared" si="6"/>
        <v>355</v>
      </c>
      <c r="U108" s="94">
        <v>0</v>
      </c>
      <c r="V108" s="94">
        <v>20</v>
      </c>
      <c r="W108" s="97">
        <f t="shared" si="7"/>
        <v>17.75</v>
      </c>
    </row>
    <row r="109" spans="1:23" ht="35.1" customHeight="1" x14ac:dyDescent="0.3">
      <c r="A109" s="91" t="s">
        <v>266</v>
      </c>
      <c r="B109" s="92" t="s">
        <v>100</v>
      </c>
      <c r="C109" s="93" t="s">
        <v>267</v>
      </c>
      <c r="D109" s="91" t="s">
        <v>428</v>
      </c>
      <c r="E109" s="92" t="s">
        <v>88</v>
      </c>
      <c r="F109" s="99" t="s">
        <v>32</v>
      </c>
      <c r="G109" s="93" t="s">
        <v>399</v>
      </c>
      <c r="H109" s="94">
        <v>0</v>
      </c>
      <c r="I109" s="94">
        <v>100</v>
      </c>
      <c r="J109" s="94">
        <v>39</v>
      </c>
      <c r="K109" s="94">
        <v>86</v>
      </c>
      <c r="L109" s="95">
        <f t="shared" si="4"/>
        <v>225</v>
      </c>
      <c r="M109" s="94">
        <v>49</v>
      </c>
      <c r="N109" s="94">
        <v>41</v>
      </c>
      <c r="O109" s="94">
        <v>68</v>
      </c>
      <c r="P109" s="94">
        <v>50</v>
      </c>
      <c r="Q109" s="94">
        <v>49</v>
      </c>
      <c r="R109" s="95">
        <f t="shared" si="5"/>
        <v>257</v>
      </c>
      <c r="S109" s="94">
        <v>0</v>
      </c>
      <c r="T109" s="96">
        <f t="shared" si="6"/>
        <v>482</v>
      </c>
      <c r="U109" s="94">
        <v>9</v>
      </c>
      <c r="V109" s="94">
        <v>14</v>
      </c>
      <c r="W109" s="97">
        <f t="shared" si="7"/>
        <v>20.956521739130434</v>
      </c>
    </row>
    <row r="110" spans="1:23" ht="35.1" customHeight="1" x14ac:dyDescent="0.3">
      <c r="A110" s="91" t="s">
        <v>268</v>
      </c>
      <c r="B110" s="92" t="s">
        <v>100</v>
      </c>
      <c r="C110" s="93" t="s">
        <v>269</v>
      </c>
      <c r="D110" s="99" t="s">
        <v>423</v>
      </c>
      <c r="E110" s="92" t="s">
        <v>88</v>
      </c>
      <c r="F110" s="99" t="s">
        <v>37</v>
      </c>
      <c r="G110" s="93" t="s">
        <v>399</v>
      </c>
      <c r="H110" s="94">
        <v>0</v>
      </c>
      <c r="I110" s="94">
        <v>28</v>
      </c>
      <c r="J110" s="94">
        <v>35</v>
      </c>
      <c r="K110" s="94">
        <v>36</v>
      </c>
      <c r="L110" s="95">
        <f t="shared" si="4"/>
        <v>99</v>
      </c>
      <c r="M110" s="94">
        <v>23</v>
      </c>
      <c r="N110" s="94">
        <v>48</v>
      </c>
      <c r="O110" s="94">
        <v>46</v>
      </c>
      <c r="P110" s="94">
        <v>67</v>
      </c>
      <c r="Q110" s="94">
        <v>48</v>
      </c>
      <c r="R110" s="95">
        <f t="shared" si="5"/>
        <v>232</v>
      </c>
      <c r="S110" s="94">
        <v>0</v>
      </c>
      <c r="T110" s="96">
        <f t="shared" si="6"/>
        <v>331</v>
      </c>
      <c r="U110" s="94">
        <v>4</v>
      </c>
      <c r="V110" s="94">
        <v>13</v>
      </c>
      <c r="W110" s="97">
        <f t="shared" si="7"/>
        <v>19.470588235294116</v>
      </c>
    </row>
    <row r="111" spans="1:23" ht="35.1" customHeight="1" x14ac:dyDescent="0.3">
      <c r="A111" s="91" t="s">
        <v>270</v>
      </c>
      <c r="B111" s="92" t="s">
        <v>55</v>
      </c>
      <c r="C111" s="93" t="s">
        <v>271</v>
      </c>
      <c r="D111" s="91" t="s">
        <v>428</v>
      </c>
      <c r="E111" s="92" t="s">
        <v>92</v>
      </c>
      <c r="F111" s="99" t="s">
        <v>31</v>
      </c>
      <c r="G111" s="93" t="s">
        <v>1</v>
      </c>
      <c r="H111" s="94">
        <v>0</v>
      </c>
      <c r="I111" s="94">
        <v>0</v>
      </c>
      <c r="J111" s="94">
        <v>0</v>
      </c>
      <c r="K111" s="94">
        <v>0</v>
      </c>
      <c r="L111" s="95">
        <f t="shared" si="4"/>
        <v>0</v>
      </c>
      <c r="M111" s="94">
        <v>44</v>
      </c>
      <c r="N111" s="94">
        <v>45</v>
      </c>
      <c r="O111" s="94">
        <v>42</v>
      </c>
      <c r="P111" s="94">
        <v>47</v>
      </c>
      <c r="Q111" s="94">
        <v>56</v>
      </c>
      <c r="R111" s="95">
        <f t="shared" si="5"/>
        <v>234</v>
      </c>
      <c r="S111" s="94">
        <v>7</v>
      </c>
      <c r="T111" s="96">
        <f t="shared" si="6"/>
        <v>241</v>
      </c>
      <c r="U111" s="94">
        <v>0</v>
      </c>
      <c r="V111" s="94">
        <v>15</v>
      </c>
      <c r="W111" s="97">
        <f t="shared" si="7"/>
        <v>15.6</v>
      </c>
    </row>
    <row r="112" spans="1:23" ht="35.1" customHeight="1" x14ac:dyDescent="0.3">
      <c r="A112" s="91" t="s">
        <v>272</v>
      </c>
      <c r="B112" s="92" t="s">
        <v>100</v>
      </c>
      <c r="C112" s="93" t="s">
        <v>273</v>
      </c>
      <c r="D112" s="91" t="s">
        <v>428</v>
      </c>
      <c r="E112" s="92" t="s">
        <v>88</v>
      </c>
      <c r="F112" s="99" t="s">
        <v>29</v>
      </c>
      <c r="G112" s="93" t="s">
        <v>89</v>
      </c>
      <c r="H112" s="94">
        <v>0</v>
      </c>
      <c r="I112" s="94">
        <v>24</v>
      </c>
      <c r="J112" s="94">
        <v>47</v>
      </c>
      <c r="K112" s="94">
        <v>34</v>
      </c>
      <c r="L112" s="95">
        <f t="shared" si="4"/>
        <v>105</v>
      </c>
      <c r="M112" s="94">
        <v>37</v>
      </c>
      <c r="N112" s="94">
        <v>53</v>
      </c>
      <c r="O112" s="94">
        <v>46</v>
      </c>
      <c r="P112" s="94">
        <v>48</v>
      </c>
      <c r="Q112" s="94">
        <v>47</v>
      </c>
      <c r="R112" s="95">
        <f t="shared" si="5"/>
        <v>231</v>
      </c>
      <c r="S112" s="94">
        <v>0</v>
      </c>
      <c r="T112" s="96">
        <f t="shared" si="6"/>
        <v>336</v>
      </c>
      <c r="U112" s="94">
        <v>5</v>
      </c>
      <c r="V112" s="94">
        <v>15</v>
      </c>
      <c r="W112" s="97">
        <f t="shared" si="7"/>
        <v>16.8</v>
      </c>
    </row>
    <row r="113" spans="1:23" ht="35.1" customHeight="1" x14ac:dyDescent="0.3">
      <c r="A113" s="91" t="s">
        <v>274</v>
      </c>
      <c r="B113" s="92" t="s">
        <v>100</v>
      </c>
      <c r="C113" s="93" t="s">
        <v>275</v>
      </c>
      <c r="D113" s="91" t="s">
        <v>428</v>
      </c>
      <c r="E113" s="92" t="s">
        <v>92</v>
      </c>
      <c r="F113" s="99" t="s">
        <v>22</v>
      </c>
      <c r="G113" s="93" t="s">
        <v>165</v>
      </c>
      <c r="H113" s="94">
        <v>2</v>
      </c>
      <c r="I113" s="94">
        <v>21</v>
      </c>
      <c r="J113" s="94">
        <v>29</v>
      </c>
      <c r="K113" s="94">
        <v>47</v>
      </c>
      <c r="L113" s="95">
        <f t="shared" si="4"/>
        <v>99</v>
      </c>
      <c r="M113" s="94">
        <v>27</v>
      </c>
      <c r="N113" s="94">
        <v>32</v>
      </c>
      <c r="O113" s="94">
        <v>35</v>
      </c>
      <c r="P113" s="94">
        <v>30</v>
      </c>
      <c r="Q113" s="94">
        <v>34</v>
      </c>
      <c r="R113" s="95">
        <f t="shared" si="5"/>
        <v>158</v>
      </c>
      <c r="S113" s="94">
        <v>0</v>
      </c>
      <c r="T113" s="96">
        <f t="shared" si="6"/>
        <v>257</v>
      </c>
      <c r="U113" s="94">
        <v>4</v>
      </c>
      <c r="V113" s="94">
        <v>9</v>
      </c>
      <c r="W113" s="97">
        <f t="shared" si="7"/>
        <v>19.76923076923077</v>
      </c>
    </row>
    <row r="114" spans="1:23" ht="35.1" customHeight="1" x14ac:dyDescent="0.3">
      <c r="A114" s="91" t="s">
        <v>276</v>
      </c>
      <c r="B114" s="92" t="s">
        <v>100</v>
      </c>
      <c r="C114" s="93" t="s">
        <v>277</v>
      </c>
      <c r="D114" s="91" t="s">
        <v>428</v>
      </c>
      <c r="E114" s="92" t="s">
        <v>92</v>
      </c>
      <c r="F114" s="99" t="s">
        <v>460</v>
      </c>
      <c r="G114" s="93" t="s">
        <v>165</v>
      </c>
      <c r="H114" s="94">
        <v>0</v>
      </c>
      <c r="I114" s="94">
        <v>15</v>
      </c>
      <c r="J114" s="94">
        <v>18</v>
      </c>
      <c r="K114" s="94">
        <v>13</v>
      </c>
      <c r="L114" s="95">
        <f t="shared" si="4"/>
        <v>46</v>
      </c>
      <c r="M114" s="94">
        <v>20</v>
      </c>
      <c r="N114" s="94">
        <v>15</v>
      </c>
      <c r="O114" s="94">
        <v>26</v>
      </c>
      <c r="P114" s="94">
        <v>16</v>
      </c>
      <c r="Q114" s="94">
        <v>18</v>
      </c>
      <c r="R114" s="95">
        <f t="shared" si="5"/>
        <v>95</v>
      </c>
      <c r="S114" s="94">
        <v>0</v>
      </c>
      <c r="T114" s="96">
        <f t="shared" si="6"/>
        <v>141</v>
      </c>
      <c r="U114" s="94">
        <v>2</v>
      </c>
      <c r="V114" s="94">
        <v>6</v>
      </c>
      <c r="W114" s="97">
        <f t="shared" si="7"/>
        <v>17.625</v>
      </c>
    </row>
    <row r="115" spans="1:23" ht="35.1" customHeight="1" x14ac:dyDescent="0.3">
      <c r="A115" s="91" t="s">
        <v>278</v>
      </c>
      <c r="B115" s="92" t="s">
        <v>56</v>
      </c>
      <c r="C115" s="93" t="s">
        <v>265</v>
      </c>
      <c r="D115" s="91" t="s">
        <v>428</v>
      </c>
      <c r="E115" s="92" t="s">
        <v>402</v>
      </c>
      <c r="F115" s="99" t="s">
        <v>28</v>
      </c>
      <c r="G115" s="93" t="s">
        <v>89</v>
      </c>
      <c r="H115" s="94">
        <v>0</v>
      </c>
      <c r="I115" s="94">
        <v>73</v>
      </c>
      <c r="J115" s="94">
        <v>65</v>
      </c>
      <c r="K115" s="94">
        <v>69</v>
      </c>
      <c r="L115" s="95">
        <f t="shared" si="4"/>
        <v>207</v>
      </c>
      <c r="M115" s="94">
        <v>0</v>
      </c>
      <c r="N115" s="94">
        <v>0</v>
      </c>
      <c r="O115" s="94">
        <v>0</v>
      </c>
      <c r="P115" s="94">
        <v>0</v>
      </c>
      <c r="Q115" s="94">
        <v>0</v>
      </c>
      <c r="R115" s="95">
        <f t="shared" si="5"/>
        <v>0</v>
      </c>
      <c r="S115" s="94">
        <v>0</v>
      </c>
      <c r="T115" s="96">
        <f t="shared" si="6"/>
        <v>207</v>
      </c>
      <c r="U115" s="94">
        <v>9</v>
      </c>
      <c r="V115" s="94">
        <v>0</v>
      </c>
      <c r="W115" s="97">
        <f t="shared" si="7"/>
        <v>23</v>
      </c>
    </row>
    <row r="116" spans="1:23" ht="35.1" customHeight="1" x14ac:dyDescent="0.3">
      <c r="A116" s="91" t="s">
        <v>279</v>
      </c>
      <c r="B116" s="92" t="s">
        <v>100</v>
      </c>
      <c r="C116" s="93" t="s">
        <v>449</v>
      </c>
      <c r="D116" s="91" t="s">
        <v>428</v>
      </c>
      <c r="E116" s="92" t="s">
        <v>92</v>
      </c>
      <c r="F116" s="99" t="s">
        <v>40</v>
      </c>
      <c r="G116" s="93" t="s">
        <v>109</v>
      </c>
      <c r="H116" s="94">
        <v>0</v>
      </c>
      <c r="I116" s="94">
        <v>4</v>
      </c>
      <c r="J116" s="94">
        <v>0</v>
      </c>
      <c r="K116" s="94">
        <v>1</v>
      </c>
      <c r="L116" s="95">
        <f t="shared" si="4"/>
        <v>5</v>
      </c>
      <c r="M116" s="94">
        <v>0</v>
      </c>
      <c r="N116" s="94">
        <v>2</v>
      </c>
      <c r="O116" s="94">
        <v>1</v>
      </c>
      <c r="P116" s="94">
        <v>3</v>
      </c>
      <c r="Q116" s="94">
        <v>1</v>
      </c>
      <c r="R116" s="95">
        <f t="shared" si="5"/>
        <v>7</v>
      </c>
      <c r="S116" s="94">
        <v>0</v>
      </c>
      <c r="T116" s="96">
        <f t="shared" si="6"/>
        <v>12</v>
      </c>
      <c r="U116" s="94">
        <v>0</v>
      </c>
      <c r="V116" s="94">
        <v>1</v>
      </c>
      <c r="W116" s="97">
        <f t="shared" si="7"/>
        <v>12</v>
      </c>
    </row>
    <row r="117" spans="1:23" ht="35.1" customHeight="1" x14ac:dyDescent="0.3">
      <c r="A117" s="91" t="s">
        <v>280</v>
      </c>
      <c r="B117" s="92" t="s">
        <v>55</v>
      </c>
      <c r="C117" s="93" t="s">
        <v>281</v>
      </c>
      <c r="D117" s="91" t="s">
        <v>428</v>
      </c>
      <c r="E117" s="92" t="s">
        <v>92</v>
      </c>
      <c r="F117" s="99" t="s">
        <v>460</v>
      </c>
      <c r="G117" s="93" t="s">
        <v>2</v>
      </c>
      <c r="H117" s="94">
        <v>0</v>
      </c>
      <c r="I117" s="94">
        <v>0</v>
      </c>
      <c r="J117" s="94">
        <v>0</v>
      </c>
      <c r="K117" s="94">
        <v>0</v>
      </c>
      <c r="L117" s="95">
        <f t="shared" si="4"/>
        <v>0</v>
      </c>
      <c r="M117" s="94">
        <v>59</v>
      </c>
      <c r="N117" s="94">
        <v>80</v>
      </c>
      <c r="O117" s="94">
        <v>72</v>
      </c>
      <c r="P117" s="94">
        <v>86</v>
      </c>
      <c r="Q117" s="94">
        <v>83</v>
      </c>
      <c r="R117" s="95">
        <f t="shared" si="5"/>
        <v>380</v>
      </c>
      <c r="S117" s="94">
        <v>3</v>
      </c>
      <c r="T117" s="96">
        <f t="shared" si="6"/>
        <v>383</v>
      </c>
      <c r="U117" s="94">
        <v>0</v>
      </c>
      <c r="V117" s="94">
        <v>21</v>
      </c>
      <c r="W117" s="97">
        <f t="shared" si="7"/>
        <v>18.095238095238095</v>
      </c>
    </row>
    <row r="118" spans="1:23" ht="35.1" customHeight="1" x14ac:dyDescent="0.3">
      <c r="A118" s="91" t="s">
        <v>282</v>
      </c>
      <c r="B118" s="92" t="s">
        <v>100</v>
      </c>
      <c r="C118" s="93" t="s">
        <v>283</v>
      </c>
      <c r="D118" s="91" t="s">
        <v>428</v>
      </c>
      <c r="E118" s="92" t="s">
        <v>92</v>
      </c>
      <c r="F118" s="99" t="s">
        <v>26</v>
      </c>
      <c r="G118" s="93" t="s">
        <v>1</v>
      </c>
      <c r="H118" s="94">
        <v>1</v>
      </c>
      <c r="I118" s="94">
        <v>13</v>
      </c>
      <c r="J118" s="94">
        <v>20</v>
      </c>
      <c r="K118" s="94">
        <v>35</v>
      </c>
      <c r="L118" s="95">
        <f t="shared" si="4"/>
        <v>69</v>
      </c>
      <c r="M118" s="94">
        <v>29</v>
      </c>
      <c r="N118" s="94">
        <v>32</v>
      </c>
      <c r="O118" s="94">
        <v>24</v>
      </c>
      <c r="P118" s="94">
        <v>19</v>
      </c>
      <c r="Q118" s="94">
        <v>30</v>
      </c>
      <c r="R118" s="95">
        <f t="shared" si="5"/>
        <v>134</v>
      </c>
      <c r="S118" s="94">
        <v>0</v>
      </c>
      <c r="T118" s="96">
        <f t="shared" si="6"/>
        <v>203</v>
      </c>
      <c r="U118" s="94">
        <v>3</v>
      </c>
      <c r="V118" s="94">
        <v>8</v>
      </c>
      <c r="W118" s="97">
        <f t="shared" si="7"/>
        <v>18.454545454545453</v>
      </c>
    </row>
    <row r="119" spans="1:23" ht="35.1" customHeight="1" x14ac:dyDescent="0.3">
      <c r="A119" s="91" t="s">
        <v>284</v>
      </c>
      <c r="B119" s="92" t="s">
        <v>56</v>
      </c>
      <c r="C119" s="93" t="s">
        <v>285</v>
      </c>
      <c r="D119" s="91" t="s">
        <v>428</v>
      </c>
      <c r="E119" s="92" t="s">
        <v>92</v>
      </c>
      <c r="F119" s="99" t="s">
        <v>460</v>
      </c>
      <c r="G119" s="93" t="s">
        <v>93</v>
      </c>
      <c r="H119" s="94">
        <v>0</v>
      </c>
      <c r="I119" s="94">
        <v>106</v>
      </c>
      <c r="J119" s="94">
        <v>132</v>
      </c>
      <c r="K119" s="94">
        <v>132</v>
      </c>
      <c r="L119" s="95">
        <f t="shared" si="4"/>
        <v>370</v>
      </c>
      <c r="M119" s="94">
        <v>0</v>
      </c>
      <c r="N119" s="94">
        <v>0</v>
      </c>
      <c r="O119" s="94">
        <v>0</v>
      </c>
      <c r="P119" s="94">
        <v>0</v>
      </c>
      <c r="Q119" s="94">
        <v>0</v>
      </c>
      <c r="R119" s="95">
        <f t="shared" si="5"/>
        <v>0</v>
      </c>
      <c r="S119" s="94">
        <v>0</v>
      </c>
      <c r="T119" s="96">
        <f t="shared" si="6"/>
        <v>370</v>
      </c>
      <c r="U119" s="94">
        <v>15</v>
      </c>
      <c r="V119" s="94">
        <v>0</v>
      </c>
      <c r="W119" s="97">
        <f t="shared" si="7"/>
        <v>24.666666666666668</v>
      </c>
    </row>
    <row r="120" spans="1:23" ht="35.1" customHeight="1" x14ac:dyDescent="0.3">
      <c r="A120" s="91" t="s">
        <v>286</v>
      </c>
      <c r="B120" s="92" t="s">
        <v>55</v>
      </c>
      <c r="C120" s="93" t="s">
        <v>450</v>
      </c>
      <c r="D120" s="91" t="s">
        <v>428</v>
      </c>
      <c r="E120" s="92" t="s">
        <v>88</v>
      </c>
      <c r="F120" s="99" t="s">
        <v>32</v>
      </c>
      <c r="G120" s="93" t="s">
        <v>96</v>
      </c>
      <c r="H120" s="94">
        <v>0</v>
      </c>
      <c r="I120" s="94">
        <v>0</v>
      </c>
      <c r="J120" s="94">
        <v>0</v>
      </c>
      <c r="K120" s="94">
        <v>0</v>
      </c>
      <c r="L120" s="95">
        <f t="shared" si="4"/>
        <v>0</v>
      </c>
      <c r="M120" s="94">
        <v>53</v>
      </c>
      <c r="N120" s="94">
        <v>52</v>
      </c>
      <c r="O120" s="94">
        <v>60</v>
      </c>
      <c r="P120" s="94">
        <v>55</v>
      </c>
      <c r="Q120" s="94">
        <v>58</v>
      </c>
      <c r="R120" s="95">
        <f t="shared" si="5"/>
        <v>278</v>
      </c>
      <c r="S120" s="94">
        <v>0</v>
      </c>
      <c r="T120" s="96">
        <f t="shared" si="6"/>
        <v>278</v>
      </c>
      <c r="U120" s="94">
        <v>0</v>
      </c>
      <c r="V120" s="94">
        <v>15</v>
      </c>
      <c r="W120" s="97">
        <f t="shared" si="7"/>
        <v>18.533333333333335</v>
      </c>
    </row>
    <row r="121" spans="1:23" ht="35.1" customHeight="1" x14ac:dyDescent="0.3">
      <c r="A121" s="91" t="s">
        <v>288</v>
      </c>
      <c r="B121" s="92" t="s">
        <v>56</v>
      </c>
      <c r="C121" s="93" t="s">
        <v>289</v>
      </c>
      <c r="D121" s="91" t="s">
        <v>428</v>
      </c>
      <c r="E121" s="92" t="s">
        <v>92</v>
      </c>
      <c r="F121" s="99" t="s">
        <v>30</v>
      </c>
      <c r="G121" s="93" t="s">
        <v>93</v>
      </c>
      <c r="H121" s="94">
        <v>0</v>
      </c>
      <c r="I121" s="94">
        <v>68</v>
      </c>
      <c r="J121" s="94">
        <v>76</v>
      </c>
      <c r="K121" s="94">
        <v>79</v>
      </c>
      <c r="L121" s="95">
        <f t="shared" si="4"/>
        <v>223</v>
      </c>
      <c r="M121" s="94">
        <v>0</v>
      </c>
      <c r="N121" s="94">
        <v>0</v>
      </c>
      <c r="O121" s="94">
        <v>0</v>
      </c>
      <c r="P121" s="94">
        <v>0</v>
      </c>
      <c r="Q121" s="94">
        <v>0</v>
      </c>
      <c r="R121" s="95">
        <f t="shared" si="5"/>
        <v>0</v>
      </c>
      <c r="S121" s="94">
        <v>0</v>
      </c>
      <c r="T121" s="96">
        <f t="shared" si="6"/>
        <v>223</v>
      </c>
      <c r="U121" s="94">
        <v>9</v>
      </c>
      <c r="V121" s="94">
        <v>0</v>
      </c>
      <c r="W121" s="97">
        <f t="shared" si="7"/>
        <v>24.777777777777779</v>
      </c>
    </row>
    <row r="122" spans="1:23" ht="35.1" customHeight="1" x14ac:dyDescent="0.3">
      <c r="A122" s="91" t="s">
        <v>394</v>
      </c>
      <c r="B122" s="92" t="s">
        <v>442</v>
      </c>
      <c r="C122" s="93" t="s">
        <v>389</v>
      </c>
      <c r="D122" s="91" t="s">
        <v>423</v>
      </c>
      <c r="E122" s="92" t="s">
        <v>92</v>
      </c>
      <c r="F122" s="99" t="s">
        <v>460</v>
      </c>
      <c r="G122" s="93" t="s">
        <v>0</v>
      </c>
      <c r="H122" s="94">
        <v>2</v>
      </c>
      <c r="I122" s="94">
        <v>49</v>
      </c>
      <c r="J122" s="94">
        <v>34</v>
      </c>
      <c r="K122" s="94">
        <v>32</v>
      </c>
      <c r="L122" s="95">
        <f t="shared" si="4"/>
        <v>117</v>
      </c>
      <c r="M122" s="94">
        <v>33</v>
      </c>
      <c r="N122" s="94">
        <v>61</v>
      </c>
      <c r="O122" s="94">
        <v>33</v>
      </c>
      <c r="P122" s="94">
        <v>61</v>
      </c>
      <c r="Q122" s="94">
        <v>30</v>
      </c>
      <c r="R122" s="95">
        <f t="shared" si="5"/>
        <v>218</v>
      </c>
      <c r="S122" s="94">
        <v>0</v>
      </c>
      <c r="T122" s="96">
        <f t="shared" si="6"/>
        <v>335</v>
      </c>
      <c r="U122" s="94">
        <v>4</v>
      </c>
      <c r="V122" s="94">
        <v>7</v>
      </c>
      <c r="W122" s="97">
        <f t="shared" si="7"/>
        <v>30.454545454545453</v>
      </c>
    </row>
    <row r="123" spans="1:23" ht="35.1" customHeight="1" x14ac:dyDescent="0.3">
      <c r="A123" s="91" t="s">
        <v>290</v>
      </c>
      <c r="B123" s="92" t="s">
        <v>100</v>
      </c>
      <c r="C123" s="93" t="s">
        <v>291</v>
      </c>
      <c r="D123" s="91" t="s">
        <v>428</v>
      </c>
      <c r="E123" s="92" t="s">
        <v>92</v>
      </c>
      <c r="F123" s="99" t="s">
        <v>460</v>
      </c>
      <c r="G123" s="93" t="s">
        <v>165</v>
      </c>
      <c r="H123" s="94">
        <v>0</v>
      </c>
      <c r="I123" s="94">
        <v>14</v>
      </c>
      <c r="J123" s="94">
        <v>11</v>
      </c>
      <c r="K123" s="94">
        <v>15</v>
      </c>
      <c r="L123" s="95">
        <f t="shared" si="4"/>
        <v>40</v>
      </c>
      <c r="M123" s="94">
        <v>15</v>
      </c>
      <c r="N123" s="94">
        <v>16</v>
      </c>
      <c r="O123" s="94">
        <v>20</v>
      </c>
      <c r="P123" s="94">
        <v>11</v>
      </c>
      <c r="Q123" s="94">
        <v>25</v>
      </c>
      <c r="R123" s="95">
        <f t="shared" si="5"/>
        <v>87</v>
      </c>
      <c r="S123" s="94">
        <v>0</v>
      </c>
      <c r="T123" s="96">
        <f t="shared" si="6"/>
        <v>127</v>
      </c>
      <c r="U123" s="94">
        <v>4</v>
      </c>
      <c r="V123" s="94">
        <v>6</v>
      </c>
      <c r="W123" s="97">
        <f t="shared" si="7"/>
        <v>12.7</v>
      </c>
    </row>
    <row r="124" spans="1:23" ht="35.1" customHeight="1" x14ac:dyDescent="0.3">
      <c r="A124" s="91" t="s">
        <v>292</v>
      </c>
      <c r="B124" s="92" t="s">
        <v>55</v>
      </c>
      <c r="C124" s="93" t="s">
        <v>293</v>
      </c>
      <c r="D124" s="91" t="s">
        <v>428</v>
      </c>
      <c r="E124" s="92" t="s">
        <v>402</v>
      </c>
      <c r="F124" s="99" t="s">
        <v>28</v>
      </c>
      <c r="G124" s="93" t="s">
        <v>89</v>
      </c>
      <c r="H124" s="94">
        <v>0</v>
      </c>
      <c r="I124" s="94">
        <v>0</v>
      </c>
      <c r="J124" s="94">
        <v>0</v>
      </c>
      <c r="K124" s="94">
        <v>0</v>
      </c>
      <c r="L124" s="95">
        <f t="shared" si="4"/>
        <v>0</v>
      </c>
      <c r="M124" s="94">
        <v>57</v>
      </c>
      <c r="N124" s="94">
        <v>53</v>
      </c>
      <c r="O124" s="94">
        <v>47</v>
      </c>
      <c r="P124" s="94">
        <v>59</v>
      </c>
      <c r="Q124" s="94">
        <v>56</v>
      </c>
      <c r="R124" s="95">
        <f t="shared" si="5"/>
        <v>272</v>
      </c>
      <c r="S124" s="94">
        <v>10</v>
      </c>
      <c r="T124" s="96">
        <f t="shared" si="6"/>
        <v>282</v>
      </c>
      <c r="U124" s="94">
        <v>0</v>
      </c>
      <c r="V124" s="94">
        <v>17</v>
      </c>
      <c r="W124" s="97">
        <f t="shared" si="7"/>
        <v>16</v>
      </c>
    </row>
    <row r="125" spans="1:23" ht="35.1" customHeight="1" x14ac:dyDescent="0.3">
      <c r="A125" s="91" t="s">
        <v>294</v>
      </c>
      <c r="B125" s="92" t="s">
        <v>100</v>
      </c>
      <c r="C125" s="93" t="s">
        <v>295</v>
      </c>
      <c r="D125" s="91" t="s">
        <v>428</v>
      </c>
      <c r="E125" s="92" t="s">
        <v>88</v>
      </c>
      <c r="F125" s="99" t="s">
        <v>29</v>
      </c>
      <c r="G125" s="93" t="s">
        <v>89</v>
      </c>
      <c r="H125" s="94">
        <v>2</v>
      </c>
      <c r="I125" s="94">
        <v>3</v>
      </c>
      <c r="J125" s="94">
        <v>46</v>
      </c>
      <c r="K125" s="94">
        <v>43</v>
      </c>
      <c r="L125" s="95">
        <f t="shared" si="4"/>
        <v>94</v>
      </c>
      <c r="M125" s="94">
        <v>50</v>
      </c>
      <c r="N125" s="94">
        <v>43</v>
      </c>
      <c r="O125" s="94">
        <v>46</v>
      </c>
      <c r="P125" s="94">
        <v>46</v>
      </c>
      <c r="Q125" s="94">
        <v>63</v>
      </c>
      <c r="R125" s="95">
        <f t="shared" si="5"/>
        <v>248</v>
      </c>
      <c r="S125" s="94">
        <v>0</v>
      </c>
      <c r="T125" s="96">
        <f t="shared" si="6"/>
        <v>342</v>
      </c>
      <c r="U125" s="94">
        <v>6</v>
      </c>
      <c r="V125" s="94">
        <v>15</v>
      </c>
      <c r="W125" s="97">
        <f t="shared" si="7"/>
        <v>16.285714285714285</v>
      </c>
    </row>
    <row r="126" spans="1:23" ht="35.1" customHeight="1" x14ac:dyDescent="0.3">
      <c r="A126" s="91" t="s">
        <v>296</v>
      </c>
      <c r="B126" s="92" t="s">
        <v>100</v>
      </c>
      <c r="C126" s="93" t="s">
        <v>297</v>
      </c>
      <c r="D126" s="91" t="s">
        <v>428</v>
      </c>
      <c r="E126" s="92" t="s">
        <v>88</v>
      </c>
      <c r="F126" s="99" t="s">
        <v>32</v>
      </c>
      <c r="G126" s="93" t="s">
        <v>399</v>
      </c>
      <c r="H126" s="94">
        <v>1</v>
      </c>
      <c r="I126" s="94">
        <v>38</v>
      </c>
      <c r="J126" s="94">
        <v>31</v>
      </c>
      <c r="K126" s="94">
        <v>53</v>
      </c>
      <c r="L126" s="95">
        <f t="shared" si="4"/>
        <v>123</v>
      </c>
      <c r="M126" s="94">
        <v>35</v>
      </c>
      <c r="N126" s="94">
        <v>38</v>
      </c>
      <c r="O126" s="94">
        <v>36</v>
      </c>
      <c r="P126" s="94">
        <v>39</v>
      </c>
      <c r="Q126" s="94">
        <v>42</v>
      </c>
      <c r="R126" s="95">
        <f t="shared" si="5"/>
        <v>190</v>
      </c>
      <c r="S126" s="94">
        <v>9</v>
      </c>
      <c r="T126" s="96">
        <f t="shared" si="6"/>
        <v>322</v>
      </c>
      <c r="U126" s="94">
        <v>5</v>
      </c>
      <c r="V126" s="94">
        <v>12</v>
      </c>
      <c r="W126" s="97">
        <f t="shared" si="7"/>
        <v>18.411764705882351</v>
      </c>
    </row>
    <row r="127" spans="1:23" ht="35.1" customHeight="1" x14ac:dyDescent="0.3">
      <c r="A127" s="91" t="s">
        <v>298</v>
      </c>
      <c r="B127" s="92" t="s">
        <v>55</v>
      </c>
      <c r="C127" s="93" t="s">
        <v>299</v>
      </c>
      <c r="D127" s="91" t="s">
        <v>428</v>
      </c>
      <c r="E127" s="92" t="s">
        <v>92</v>
      </c>
      <c r="F127" s="99" t="s">
        <v>460</v>
      </c>
      <c r="G127" s="93" t="s">
        <v>2</v>
      </c>
      <c r="H127" s="94">
        <v>0</v>
      </c>
      <c r="I127" s="94">
        <v>0</v>
      </c>
      <c r="J127" s="94">
        <v>0</v>
      </c>
      <c r="K127" s="94">
        <v>0</v>
      </c>
      <c r="L127" s="95">
        <f t="shared" si="4"/>
        <v>0</v>
      </c>
      <c r="M127" s="94">
        <v>38</v>
      </c>
      <c r="N127" s="94">
        <v>141</v>
      </c>
      <c r="O127" s="94">
        <v>100</v>
      </c>
      <c r="P127" s="94">
        <v>122</v>
      </c>
      <c r="Q127" s="94">
        <v>76</v>
      </c>
      <c r="R127" s="95">
        <f t="shared" si="5"/>
        <v>477</v>
      </c>
      <c r="S127" s="94">
        <v>0</v>
      </c>
      <c r="T127" s="96">
        <f t="shared" si="6"/>
        <v>477</v>
      </c>
      <c r="U127" s="94">
        <v>0</v>
      </c>
      <c r="V127" s="94">
        <v>28</v>
      </c>
      <c r="W127" s="97">
        <f t="shared" si="7"/>
        <v>17.035714285714285</v>
      </c>
    </row>
    <row r="128" spans="1:23" ht="35.1" customHeight="1" x14ac:dyDescent="0.3">
      <c r="A128" s="91" t="s">
        <v>300</v>
      </c>
      <c r="B128" s="92" t="s">
        <v>55</v>
      </c>
      <c r="C128" s="93" t="s">
        <v>301</v>
      </c>
      <c r="D128" s="91" t="s">
        <v>428</v>
      </c>
      <c r="E128" s="92" t="s">
        <v>92</v>
      </c>
      <c r="F128" s="99" t="s">
        <v>460</v>
      </c>
      <c r="G128" s="93" t="s">
        <v>2</v>
      </c>
      <c r="H128" s="94">
        <v>0</v>
      </c>
      <c r="I128" s="94">
        <v>0</v>
      </c>
      <c r="J128" s="94">
        <v>0</v>
      </c>
      <c r="K128" s="94">
        <v>0</v>
      </c>
      <c r="L128" s="95">
        <f t="shared" si="4"/>
        <v>0</v>
      </c>
      <c r="M128" s="94">
        <v>53</v>
      </c>
      <c r="N128" s="94">
        <v>49</v>
      </c>
      <c r="O128" s="94">
        <v>86</v>
      </c>
      <c r="P128" s="94">
        <v>76</v>
      </c>
      <c r="Q128" s="94">
        <v>77</v>
      </c>
      <c r="R128" s="95">
        <f t="shared" si="5"/>
        <v>341</v>
      </c>
      <c r="S128" s="94">
        <v>0</v>
      </c>
      <c r="T128" s="96">
        <f t="shared" si="6"/>
        <v>341</v>
      </c>
      <c r="U128" s="94">
        <v>0</v>
      </c>
      <c r="V128" s="94">
        <v>18</v>
      </c>
      <c r="W128" s="97">
        <f t="shared" si="7"/>
        <v>18.944444444444443</v>
      </c>
    </row>
    <row r="129" spans="1:23" ht="35.1" customHeight="1" x14ac:dyDescent="0.3">
      <c r="A129" s="91" t="s">
        <v>302</v>
      </c>
      <c r="B129" s="92" t="s">
        <v>55</v>
      </c>
      <c r="C129" s="93" t="s">
        <v>303</v>
      </c>
      <c r="D129" s="91" t="s">
        <v>428</v>
      </c>
      <c r="E129" s="92" t="s">
        <v>92</v>
      </c>
      <c r="F129" s="99" t="s">
        <v>22</v>
      </c>
      <c r="G129" s="93" t="s">
        <v>165</v>
      </c>
      <c r="H129" s="94">
        <v>0</v>
      </c>
      <c r="I129" s="94">
        <v>0</v>
      </c>
      <c r="J129" s="94">
        <v>0</v>
      </c>
      <c r="K129" s="94">
        <v>0</v>
      </c>
      <c r="L129" s="95">
        <f t="shared" si="4"/>
        <v>0</v>
      </c>
      <c r="M129" s="94">
        <v>63</v>
      </c>
      <c r="N129" s="94">
        <v>59</v>
      </c>
      <c r="O129" s="94">
        <v>65</v>
      </c>
      <c r="P129" s="94">
        <v>55</v>
      </c>
      <c r="Q129" s="94">
        <v>56</v>
      </c>
      <c r="R129" s="95">
        <f t="shared" si="5"/>
        <v>298</v>
      </c>
      <c r="S129" s="94">
        <v>0</v>
      </c>
      <c r="T129" s="96">
        <f t="shared" si="6"/>
        <v>298</v>
      </c>
      <c r="U129" s="94">
        <v>0</v>
      </c>
      <c r="V129" s="94">
        <v>18</v>
      </c>
      <c r="W129" s="97">
        <f t="shared" si="7"/>
        <v>16.555555555555557</v>
      </c>
    </row>
    <row r="130" spans="1:23" ht="35.1" customHeight="1" x14ac:dyDescent="0.3">
      <c r="A130" s="91" t="s">
        <v>304</v>
      </c>
      <c r="B130" s="92" t="s">
        <v>55</v>
      </c>
      <c r="C130" s="93" t="s">
        <v>305</v>
      </c>
      <c r="D130" s="91" t="s">
        <v>428</v>
      </c>
      <c r="E130" s="92" t="s">
        <v>92</v>
      </c>
      <c r="F130" s="99" t="s">
        <v>26</v>
      </c>
      <c r="G130" s="93" t="s">
        <v>1</v>
      </c>
      <c r="H130" s="94">
        <v>0</v>
      </c>
      <c r="I130" s="94">
        <v>0</v>
      </c>
      <c r="J130" s="94">
        <v>0</v>
      </c>
      <c r="K130" s="94">
        <v>0</v>
      </c>
      <c r="L130" s="95">
        <f t="shared" si="4"/>
        <v>0</v>
      </c>
      <c r="M130" s="94">
        <v>60</v>
      </c>
      <c r="N130" s="94">
        <v>58</v>
      </c>
      <c r="O130" s="94">
        <v>45</v>
      </c>
      <c r="P130" s="94">
        <v>52</v>
      </c>
      <c r="Q130" s="94">
        <v>76</v>
      </c>
      <c r="R130" s="95">
        <f t="shared" si="5"/>
        <v>291</v>
      </c>
      <c r="S130" s="94">
        <v>0</v>
      </c>
      <c r="T130" s="96">
        <f t="shared" si="6"/>
        <v>291</v>
      </c>
      <c r="U130" s="94">
        <v>0</v>
      </c>
      <c r="V130" s="94">
        <v>16</v>
      </c>
      <c r="W130" s="97">
        <f t="shared" si="7"/>
        <v>18.1875</v>
      </c>
    </row>
    <row r="131" spans="1:23" ht="35.1" customHeight="1" x14ac:dyDescent="0.3">
      <c r="A131" s="91" t="s">
        <v>306</v>
      </c>
      <c r="B131" s="92" t="s">
        <v>56</v>
      </c>
      <c r="C131" s="93" t="s">
        <v>307</v>
      </c>
      <c r="D131" s="91" t="s">
        <v>428</v>
      </c>
      <c r="E131" s="92" t="s">
        <v>88</v>
      </c>
      <c r="F131" s="99" t="s">
        <v>25</v>
      </c>
      <c r="G131" s="93" t="s">
        <v>126</v>
      </c>
      <c r="H131" s="94">
        <v>0</v>
      </c>
      <c r="I131" s="94">
        <v>102</v>
      </c>
      <c r="J131" s="94">
        <v>117</v>
      </c>
      <c r="K131" s="94">
        <v>78</v>
      </c>
      <c r="L131" s="95">
        <f t="shared" si="4"/>
        <v>297</v>
      </c>
      <c r="M131" s="94">
        <v>0</v>
      </c>
      <c r="N131" s="94">
        <v>0</v>
      </c>
      <c r="O131" s="94">
        <v>0</v>
      </c>
      <c r="P131" s="94">
        <v>0</v>
      </c>
      <c r="Q131" s="94">
        <v>0</v>
      </c>
      <c r="R131" s="95">
        <f t="shared" si="5"/>
        <v>0</v>
      </c>
      <c r="S131" s="94">
        <v>0</v>
      </c>
      <c r="T131" s="96">
        <f t="shared" si="6"/>
        <v>297</v>
      </c>
      <c r="U131" s="94">
        <v>13</v>
      </c>
      <c r="V131" s="94">
        <v>0</v>
      </c>
      <c r="W131" s="97">
        <f t="shared" si="7"/>
        <v>22.846153846153847</v>
      </c>
    </row>
    <row r="132" spans="1:23" ht="35.1" customHeight="1" x14ac:dyDescent="0.3">
      <c r="A132" s="91" t="s">
        <v>308</v>
      </c>
      <c r="B132" s="92" t="s">
        <v>56</v>
      </c>
      <c r="C132" s="93" t="s">
        <v>309</v>
      </c>
      <c r="D132" s="91" t="s">
        <v>428</v>
      </c>
      <c r="E132" s="92" t="s">
        <v>92</v>
      </c>
      <c r="F132" s="99" t="s">
        <v>460</v>
      </c>
      <c r="G132" s="93" t="s">
        <v>2</v>
      </c>
      <c r="H132" s="94">
        <v>0</v>
      </c>
      <c r="I132" s="94">
        <v>99</v>
      </c>
      <c r="J132" s="94">
        <v>121</v>
      </c>
      <c r="K132" s="94">
        <v>138</v>
      </c>
      <c r="L132" s="95">
        <f t="shared" ref="L132:L182" si="8">SUM(H132:K132)</f>
        <v>358</v>
      </c>
      <c r="M132" s="94">
        <v>0</v>
      </c>
      <c r="N132" s="94">
        <v>0</v>
      </c>
      <c r="O132" s="94">
        <v>0</v>
      </c>
      <c r="P132" s="94">
        <v>0</v>
      </c>
      <c r="Q132" s="94">
        <v>0</v>
      </c>
      <c r="R132" s="95">
        <f t="shared" ref="R132:R182" si="9">SUM(M132:Q132)</f>
        <v>0</v>
      </c>
      <c r="S132" s="94">
        <v>0</v>
      </c>
      <c r="T132" s="96">
        <f t="shared" ref="T132:T182" si="10">SUM(R132,L132,S132)</f>
        <v>358</v>
      </c>
      <c r="U132" s="94">
        <v>14</v>
      </c>
      <c r="V132" s="94">
        <v>0</v>
      </c>
      <c r="W132" s="97">
        <f t="shared" ref="W132:W182" si="11">(L132+R132)/(U132+V132)</f>
        <v>25.571428571428573</v>
      </c>
    </row>
    <row r="133" spans="1:23" ht="35.1" customHeight="1" x14ac:dyDescent="0.3">
      <c r="A133" s="91" t="s">
        <v>310</v>
      </c>
      <c r="B133" s="92" t="s">
        <v>100</v>
      </c>
      <c r="C133" s="93" t="s">
        <v>311</v>
      </c>
      <c r="D133" s="91" t="s">
        <v>428</v>
      </c>
      <c r="E133" s="92" t="s">
        <v>88</v>
      </c>
      <c r="F133" s="99" t="s">
        <v>32</v>
      </c>
      <c r="G133" s="93" t="s">
        <v>96</v>
      </c>
      <c r="H133" s="94">
        <v>0</v>
      </c>
      <c r="I133" s="94">
        <v>28</v>
      </c>
      <c r="J133" s="94">
        <v>44</v>
      </c>
      <c r="K133" s="94">
        <v>23</v>
      </c>
      <c r="L133" s="95">
        <f t="shared" si="8"/>
        <v>95</v>
      </c>
      <c r="M133" s="94">
        <v>35</v>
      </c>
      <c r="N133" s="94">
        <v>46</v>
      </c>
      <c r="O133" s="94">
        <v>46</v>
      </c>
      <c r="P133" s="94">
        <v>25</v>
      </c>
      <c r="Q133" s="94">
        <v>52</v>
      </c>
      <c r="R133" s="95">
        <f t="shared" si="9"/>
        <v>204</v>
      </c>
      <c r="S133" s="94">
        <v>1</v>
      </c>
      <c r="T133" s="96">
        <f t="shared" si="10"/>
        <v>300</v>
      </c>
      <c r="U133" s="94">
        <v>4</v>
      </c>
      <c r="V133" s="94">
        <v>13</v>
      </c>
      <c r="W133" s="97">
        <f t="shared" si="11"/>
        <v>17.588235294117649</v>
      </c>
    </row>
    <row r="134" spans="1:23" ht="35.1" customHeight="1" x14ac:dyDescent="0.3">
      <c r="A134" s="91" t="s">
        <v>312</v>
      </c>
      <c r="B134" s="92" t="s">
        <v>55</v>
      </c>
      <c r="C134" s="93" t="s">
        <v>313</v>
      </c>
      <c r="D134" s="91" t="s">
        <v>428</v>
      </c>
      <c r="E134" s="92" t="s">
        <v>92</v>
      </c>
      <c r="F134" s="99" t="s">
        <v>460</v>
      </c>
      <c r="G134" s="93" t="s">
        <v>165</v>
      </c>
      <c r="H134" s="94">
        <v>0</v>
      </c>
      <c r="I134" s="94">
        <v>0</v>
      </c>
      <c r="J134" s="94">
        <v>0</v>
      </c>
      <c r="K134" s="94">
        <v>0</v>
      </c>
      <c r="L134" s="95">
        <f t="shared" si="8"/>
        <v>0</v>
      </c>
      <c r="M134" s="94">
        <v>76</v>
      </c>
      <c r="N134" s="94">
        <v>47</v>
      </c>
      <c r="O134" s="94">
        <v>63</v>
      </c>
      <c r="P134" s="94">
        <v>56</v>
      </c>
      <c r="Q134" s="94">
        <v>55</v>
      </c>
      <c r="R134" s="95">
        <f t="shared" si="9"/>
        <v>297</v>
      </c>
      <c r="S134" s="94">
        <v>0</v>
      </c>
      <c r="T134" s="96">
        <f t="shared" si="10"/>
        <v>297</v>
      </c>
      <c r="U134" s="94">
        <v>0</v>
      </c>
      <c r="V134" s="94">
        <v>23</v>
      </c>
      <c r="W134" s="97">
        <f t="shared" si="11"/>
        <v>12.913043478260869</v>
      </c>
    </row>
    <row r="135" spans="1:23" ht="35.1" customHeight="1" x14ac:dyDescent="0.3">
      <c r="A135" s="91" t="s">
        <v>314</v>
      </c>
      <c r="B135" s="92" t="s">
        <v>100</v>
      </c>
      <c r="C135" s="93" t="s">
        <v>315</v>
      </c>
      <c r="D135" s="91" t="s">
        <v>428</v>
      </c>
      <c r="E135" s="92" t="s">
        <v>88</v>
      </c>
      <c r="F135" s="99" t="s">
        <v>32</v>
      </c>
      <c r="G135" s="93" t="s">
        <v>96</v>
      </c>
      <c r="H135" s="94">
        <v>0</v>
      </c>
      <c r="I135" s="94">
        <v>24</v>
      </c>
      <c r="J135" s="94">
        <v>22</v>
      </c>
      <c r="K135" s="94">
        <v>26</v>
      </c>
      <c r="L135" s="95">
        <f t="shared" si="8"/>
        <v>72</v>
      </c>
      <c r="M135" s="94">
        <v>22</v>
      </c>
      <c r="N135" s="94">
        <v>25</v>
      </c>
      <c r="O135" s="94">
        <v>23</v>
      </c>
      <c r="P135" s="94">
        <v>24</v>
      </c>
      <c r="Q135" s="94">
        <v>22</v>
      </c>
      <c r="R135" s="95">
        <f t="shared" si="9"/>
        <v>116</v>
      </c>
      <c r="S135" s="94">
        <v>0</v>
      </c>
      <c r="T135" s="96">
        <f t="shared" si="10"/>
        <v>188</v>
      </c>
      <c r="U135" s="94">
        <v>3</v>
      </c>
      <c r="V135" s="94">
        <v>7</v>
      </c>
      <c r="W135" s="97">
        <f t="shared" si="11"/>
        <v>18.8</v>
      </c>
    </row>
    <row r="136" spans="1:23" ht="35.1" customHeight="1" x14ac:dyDescent="0.3">
      <c r="A136" s="91" t="s">
        <v>316</v>
      </c>
      <c r="B136" s="92" t="s">
        <v>55</v>
      </c>
      <c r="C136" s="93" t="s">
        <v>317</v>
      </c>
      <c r="D136" s="91" t="s">
        <v>428</v>
      </c>
      <c r="E136" s="92" t="s">
        <v>92</v>
      </c>
      <c r="F136" s="99" t="s">
        <v>460</v>
      </c>
      <c r="G136" s="93" t="s">
        <v>2</v>
      </c>
      <c r="H136" s="94">
        <v>0</v>
      </c>
      <c r="I136" s="94">
        <v>0</v>
      </c>
      <c r="J136" s="94">
        <v>0</v>
      </c>
      <c r="K136" s="94">
        <v>0</v>
      </c>
      <c r="L136" s="95">
        <f t="shared" si="8"/>
        <v>0</v>
      </c>
      <c r="M136" s="94">
        <v>45</v>
      </c>
      <c r="N136" s="94">
        <v>74</v>
      </c>
      <c r="O136" s="94">
        <v>63</v>
      </c>
      <c r="P136" s="94">
        <v>81</v>
      </c>
      <c r="Q136" s="94">
        <v>71</v>
      </c>
      <c r="R136" s="95">
        <f t="shared" si="9"/>
        <v>334</v>
      </c>
      <c r="S136" s="94">
        <v>0</v>
      </c>
      <c r="T136" s="96">
        <f t="shared" si="10"/>
        <v>334</v>
      </c>
      <c r="U136" s="94">
        <v>0</v>
      </c>
      <c r="V136" s="94">
        <v>22</v>
      </c>
      <c r="W136" s="97">
        <f t="shared" si="11"/>
        <v>15.181818181818182</v>
      </c>
    </row>
    <row r="137" spans="1:23" ht="35.1" customHeight="1" x14ac:dyDescent="0.3">
      <c r="A137" s="91" t="s">
        <v>318</v>
      </c>
      <c r="B137" s="92" t="s">
        <v>56</v>
      </c>
      <c r="C137" s="93" t="s">
        <v>319</v>
      </c>
      <c r="D137" s="91" t="s">
        <v>428</v>
      </c>
      <c r="E137" s="92" t="s">
        <v>92</v>
      </c>
      <c r="F137" s="99" t="s">
        <v>460</v>
      </c>
      <c r="G137" s="93" t="s">
        <v>165</v>
      </c>
      <c r="H137" s="94">
        <v>0</v>
      </c>
      <c r="I137" s="94">
        <v>90</v>
      </c>
      <c r="J137" s="94">
        <v>115</v>
      </c>
      <c r="K137" s="94">
        <v>133</v>
      </c>
      <c r="L137" s="95">
        <f t="shared" si="8"/>
        <v>338</v>
      </c>
      <c r="M137" s="94">
        <v>0</v>
      </c>
      <c r="N137" s="94">
        <v>0</v>
      </c>
      <c r="O137" s="94">
        <v>0</v>
      </c>
      <c r="P137" s="94">
        <v>0</v>
      </c>
      <c r="Q137" s="94">
        <v>0</v>
      </c>
      <c r="R137" s="95">
        <f t="shared" si="9"/>
        <v>0</v>
      </c>
      <c r="S137" s="94">
        <v>0</v>
      </c>
      <c r="T137" s="96">
        <f t="shared" si="10"/>
        <v>338</v>
      </c>
      <c r="U137" s="94">
        <v>14</v>
      </c>
      <c r="V137" s="94">
        <v>0</v>
      </c>
      <c r="W137" s="97">
        <f t="shared" si="11"/>
        <v>24.142857142857142</v>
      </c>
    </row>
    <row r="138" spans="1:23" ht="35.1" customHeight="1" x14ac:dyDescent="0.3">
      <c r="A138" s="91" t="s">
        <v>320</v>
      </c>
      <c r="B138" s="92" t="s">
        <v>56</v>
      </c>
      <c r="C138" s="93" t="s">
        <v>321</v>
      </c>
      <c r="D138" s="91" t="s">
        <v>428</v>
      </c>
      <c r="E138" s="92" t="s">
        <v>92</v>
      </c>
      <c r="F138" s="99" t="s">
        <v>22</v>
      </c>
      <c r="G138" s="93" t="s">
        <v>165</v>
      </c>
      <c r="H138" s="94">
        <v>0</v>
      </c>
      <c r="I138" s="94">
        <v>70</v>
      </c>
      <c r="J138" s="94">
        <v>63</v>
      </c>
      <c r="K138" s="94">
        <v>58</v>
      </c>
      <c r="L138" s="95">
        <f t="shared" si="8"/>
        <v>191</v>
      </c>
      <c r="M138" s="94">
        <v>0</v>
      </c>
      <c r="N138" s="94">
        <v>0</v>
      </c>
      <c r="O138" s="94">
        <v>0</v>
      </c>
      <c r="P138" s="94">
        <v>0</v>
      </c>
      <c r="Q138" s="94">
        <v>0</v>
      </c>
      <c r="R138" s="95">
        <f t="shared" si="9"/>
        <v>0</v>
      </c>
      <c r="S138" s="94">
        <v>0</v>
      </c>
      <c r="T138" s="96">
        <f t="shared" si="10"/>
        <v>191</v>
      </c>
      <c r="U138" s="94">
        <v>9</v>
      </c>
      <c r="V138" s="94">
        <v>0</v>
      </c>
      <c r="W138" s="97">
        <f t="shared" si="11"/>
        <v>21.222222222222221</v>
      </c>
    </row>
    <row r="139" spans="1:23" ht="35.1" customHeight="1" x14ac:dyDescent="0.3">
      <c r="A139" s="91" t="s">
        <v>322</v>
      </c>
      <c r="B139" s="92" t="s">
        <v>100</v>
      </c>
      <c r="C139" s="93" t="s">
        <v>323</v>
      </c>
      <c r="D139" s="91" t="s">
        <v>428</v>
      </c>
      <c r="E139" s="92" t="s">
        <v>92</v>
      </c>
      <c r="F139" s="99" t="s">
        <v>31</v>
      </c>
      <c r="G139" s="93" t="s">
        <v>1</v>
      </c>
      <c r="H139" s="94">
        <v>2</v>
      </c>
      <c r="I139" s="94">
        <v>2</v>
      </c>
      <c r="J139" s="94">
        <v>3</v>
      </c>
      <c r="K139" s="94">
        <v>3</v>
      </c>
      <c r="L139" s="95">
        <f t="shared" si="8"/>
        <v>10</v>
      </c>
      <c r="M139" s="94">
        <v>11</v>
      </c>
      <c r="N139" s="94">
        <v>6</v>
      </c>
      <c r="O139" s="94">
        <v>2</v>
      </c>
      <c r="P139" s="94">
        <v>5</v>
      </c>
      <c r="Q139" s="94">
        <v>4</v>
      </c>
      <c r="R139" s="95">
        <f t="shared" si="9"/>
        <v>28</v>
      </c>
      <c r="S139" s="94">
        <v>0</v>
      </c>
      <c r="T139" s="96">
        <f t="shared" si="10"/>
        <v>38</v>
      </c>
      <c r="U139" s="94">
        <v>0</v>
      </c>
      <c r="V139" s="94">
        <v>2</v>
      </c>
      <c r="W139" s="97">
        <f t="shared" si="11"/>
        <v>19</v>
      </c>
    </row>
    <row r="140" spans="1:23" ht="35.1" customHeight="1" x14ac:dyDescent="0.3">
      <c r="A140" s="91" t="s">
        <v>395</v>
      </c>
      <c r="B140" s="92" t="s">
        <v>442</v>
      </c>
      <c r="C140" s="93" t="s">
        <v>396</v>
      </c>
      <c r="D140" s="91" t="s">
        <v>423</v>
      </c>
      <c r="E140" s="92" t="s">
        <v>88</v>
      </c>
      <c r="F140" s="91" t="s">
        <v>32</v>
      </c>
      <c r="G140" s="93" t="s">
        <v>399</v>
      </c>
      <c r="H140" s="94">
        <v>0</v>
      </c>
      <c r="I140" s="94">
        <v>30</v>
      </c>
      <c r="J140" s="94">
        <v>33</v>
      </c>
      <c r="K140" s="94">
        <v>27</v>
      </c>
      <c r="L140" s="95">
        <f t="shared" si="8"/>
        <v>90</v>
      </c>
      <c r="M140" s="94">
        <v>54</v>
      </c>
      <c r="N140" s="94">
        <v>46</v>
      </c>
      <c r="O140" s="94">
        <v>56</v>
      </c>
      <c r="P140" s="94">
        <v>56</v>
      </c>
      <c r="Q140" s="94">
        <v>58</v>
      </c>
      <c r="R140" s="95">
        <f t="shared" si="9"/>
        <v>270</v>
      </c>
      <c r="S140" s="94">
        <v>0</v>
      </c>
      <c r="T140" s="96">
        <f t="shared" si="10"/>
        <v>360</v>
      </c>
      <c r="U140" s="94">
        <v>3</v>
      </c>
      <c r="V140" s="94">
        <v>10</v>
      </c>
      <c r="W140" s="97">
        <f t="shared" si="11"/>
        <v>27.692307692307693</v>
      </c>
    </row>
    <row r="141" spans="1:23" ht="35.1" customHeight="1" x14ac:dyDescent="0.3">
      <c r="A141" s="91" t="s">
        <v>324</v>
      </c>
      <c r="B141" s="92" t="s">
        <v>100</v>
      </c>
      <c r="C141" s="93" t="s">
        <v>325</v>
      </c>
      <c r="D141" s="91" t="s">
        <v>428</v>
      </c>
      <c r="E141" s="92" t="s">
        <v>88</v>
      </c>
      <c r="F141" s="99" t="s">
        <v>32</v>
      </c>
      <c r="G141" s="93" t="s">
        <v>96</v>
      </c>
      <c r="H141" s="94">
        <v>1</v>
      </c>
      <c r="I141" s="94">
        <v>45</v>
      </c>
      <c r="J141" s="94">
        <v>24</v>
      </c>
      <c r="K141" s="94">
        <v>47</v>
      </c>
      <c r="L141" s="95">
        <f t="shared" si="8"/>
        <v>117</v>
      </c>
      <c r="M141" s="94">
        <v>39</v>
      </c>
      <c r="N141" s="94">
        <v>23</v>
      </c>
      <c r="O141" s="94">
        <v>66</v>
      </c>
      <c r="P141" s="94">
        <v>45</v>
      </c>
      <c r="Q141" s="94">
        <v>22</v>
      </c>
      <c r="R141" s="95">
        <f t="shared" si="9"/>
        <v>195</v>
      </c>
      <c r="S141" s="94">
        <v>0</v>
      </c>
      <c r="T141" s="96">
        <f t="shared" si="10"/>
        <v>312</v>
      </c>
      <c r="U141" s="94">
        <v>5</v>
      </c>
      <c r="V141" s="94">
        <v>12</v>
      </c>
      <c r="W141" s="97">
        <f t="shared" si="11"/>
        <v>18.352941176470587</v>
      </c>
    </row>
    <row r="142" spans="1:23" ht="35.1" customHeight="1" x14ac:dyDescent="0.3">
      <c r="A142" s="91" t="s">
        <v>326</v>
      </c>
      <c r="B142" s="92" t="s">
        <v>100</v>
      </c>
      <c r="C142" s="93" t="s">
        <v>327</v>
      </c>
      <c r="D142" s="91" t="s">
        <v>428</v>
      </c>
      <c r="E142" s="92" t="s">
        <v>92</v>
      </c>
      <c r="F142" s="99" t="s">
        <v>30</v>
      </c>
      <c r="G142" s="93" t="s">
        <v>93</v>
      </c>
      <c r="H142" s="94">
        <v>0</v>
      </c>
      <c r="I142" s="94">
        <v>19</v>
      </c>
      <c r="J142" s="94">
        <v>29</v>
      </c>
      <c r="K142" s="94">
        <v>29</v>
      </c>
      <c r="L142" s="95">
        <f t="shared" si="8"/>
        <v>77</v>
      </c>
      <c r="M142" s="94">
        <v>42</v>
      </c>
      <c r="N142" s="94">
        <v>39</v>
      </c>
      <c r="O142" s="94">
        <v>38</v>
      </c>
      <c r="P142" s="94">
        <v>50</v>
      </c>
      <c r="Q142" s="94">
        <v>43</v>
      </c>
      <c r="R142" s="95">
        <f t="shared" si="9"/>
        <v>212</v>
      </c>
      <c r="S142" s="94">
        <v>0</v>
      </c>
      <c r="T142" s="96">
        <f t="shared" si="10"/>
        <v>289</v>
      </c>
      <c r="U142" s="94">
        <v>3</v>
      </c>
      <c r="V142" s="94">
        <v>12</v>
      </c>
      <c r="W142" s="97">
        <f t="shared" si="11"/>
        <v>19.266666666666666</v>
      </c>
    </row>
    <row r="143" spans="1:23" ht="35.1" customHeight="1" x14ac:dyDescent="0.3">
      <c r="A143" s="91" t="s">
        <v>328</v>
      </c>
      <c r="B143" s="92" t="s">
        <v>100</v>
      </c>
      <c r="C143" s="93" t="s">
        <v>451</v>
      </c>
      <c r="D143" s="91" t="s">
        <v>428</v>
      </c>
      <c r="E143" s="92" t="s">
        <v>92</v>
      </c>
      <c r="F143" s="99" t="s">
        <v>35</v>
      </c>
      <c r="G143" s="93" t="s">
        <v>1</v>
      </c>
      <c r="H143" s="94">
        <v>1</v>
      </c>
      <c r="I143" s="94">
        <v>14</v>
      </c>
      <c r="J143" s="94">
        <v>24</v>
      </c>
      <c r="K143" s="94">
        <v>19</v>
      </c>
      <c r="L143" s="95">
        <f t="shared" si="8"/>
        <v>58</v>
      </c>
      <c r="M143" s="94">
        <v>16</v>
      </c>
      <c r="N143" s="94">
        <v>23</v>
      </c>
      <c r="O143" s="94">
        <v>18</v>
      </c>
      <c r="P143" s="94">
        <v>16</v>
      </c>
      <c r="Q143" s="94">
        <v>23</v>
      </c>
      <c r="R143" s="95">
        <f t="shared" si="9"/>
        <v>96</v>
      </c>
      <c r="S143" s="94">
        <v>0</v>
      </c>
      <c r="T143" s="96">
        <f t="shared" si="10"/>
        <v>154</v>
      </c>
      <c r="U143" s="94">
        <v>3</v>
      </c>
      <c r="V143" s="94">
        <v>7</v>
      </c>
      <c r="W143" s="97">
        <f t="shared" si="11"/>
        <v>15.4</v>
      </c>
    </row>
    <row r="144" spans="1:23" ht="35.1" customHeight="1" x14ac:dyDescent="0.3">
      <c r="A144" s="91" t="s">
        <v>329</v>
      </c>
      <c r="B144" s="92" t="s">
        <v>100</v>
      </c>
      <c r="C144" s="93" t="s">
        <v>330</v>
      </c>
      <c r="D144" s="91" t="s">
        <v>428</v>
      </c>
      <c r="E144" s="92" t="s">
        <v>402</v>
      </c>
      <c r="F144" s="99" t="s">
        <v>28</v>
      </c>
      <c r="G144" s="93" t="s">
        <v>133</v>
      </c>
      <c r="H144" s="94">
        <v>0</v>
      </c>
      <c r="I144" s="94">
        <v>47</v>
      </c>
      <c r="J144" s="94">
        <v>41</v>
      </c>
      <c r="K144" s="94">
        <v>48</v>
      </c>
      <c r="L144" s="95">
        <f t="shared" si="8"/>
        <v>136</v>
      </c>
      <c r="M144" s="94">
        <v>43</v>
      </c>
      <c r="N144" s="94">
        <v>56</v>
      </c>
      <c r="O144" s="94">
        <v>48</v>
      </c>
      <c r="P144" s="94">
        <v>45</v>
      </c>
      <c r="Q144" s="94">
        <v>46</v>
      </c>
      <c r="R144" s="95">
        <f t="shared" si="9"/>
        <v>238</v>
      </c>
      <c r="S144" s="94">
        <v>0</v>
      </c>
      <c r="T144" s="96">
        <f t="shared" si="10"/>
        <v>374</v>
      </c>
      <c r="U144" s="94">
        <v>6</v>
      </c>
      <c r="V144" s="94">
        <v>13</v>
      </c>
      <c r="W144" s="97">
        <f t="shared" si="11"/>
        <v>19.684210526315791</v>
      </c>
    </row>
    <row r="145" spans="1:23" ht="35.1" customHeight="1" x14ac:dyDescent="0.3">
      <c r="A145" s="91" t="s">
        <v>331</v>
      </c>
      <c r="B145" s="92" t="s">
        <v>100</v>
      </c>
      <c r="C145" s="93" t="s">
        <v>332</v>
      </c>
      <c r="D145" s="91" t="s">
        <v>428</v>
      </c>
      <c r="E145" s="92" t="s">
        <v>92</v>
      </c>
      <c r="F145" s="99" t="s">
        <v>460</v>
      </c>
      <c r="G145" s="93" t="s">
        <v>93</v>
      </c>
      <c r="H145" s="94">
        <v>0</v>
      </c>
      <c r="I145" s="94">
        <v>47</v>
      </c>
      <c r="J145" s="94">
        <v>70</v>
      </c>
      <c r="K145" s="94">
        <v>49</v>
      </c>
      <c r="L145" s="95">
        <f t="shared" si="8"/>
        <v>166</v>
      </c>
      <c r="M145" s="94">
        <v>18</v>
      </c>
      <c r="N145" s="94">
        <v>60</v>
      </c>
      <c r="O145" s="94">
        <v>39</v>
      </c>
      <c r="P145" s="94">
        <v>73</v>
      </c>
      <c r="Q145" s="94">
        <v>25</v>
      </c>
      <c r="R145" s="95">
        <f t="shared" si="9"/>
        <v>215</v>
      </c>
      <c r="S145" s="94">
        <v>0</v>
      </c>
      <c r="T145" s="96">
        <f t="shared" si="10"/>
        <v>381</v>
      </c>
      <c r="U145" s="94">
        <v>7</v>
      </c>
      <c r="V145" s="94">
        <v>13</v>
      </c>
      <c r="W145" s="97">
        <f t="shared" si="11"/>
        <v>19.05</v>
      </c>
    </row>
    <row r="146" spans="1:23" ht="35.1" customHeight="1" x14ac:dyDescent="0.3">
      <c r="A146" s="91" t="s">
        <v>333</v>
      </c>
      <c r="B146" s="92" t="s">
        <v>56</v>
      </c>
      <c r="C146" s="93" t="s">
        <v>287</v>
      </c>
      <c r="D146" s="91" t="s">
        <v>428</v>
      </c>
      <c r="E146" s="92" t="s">
        <v>88</v>
      </c>
      <c r="F146" s="99" t="s">
        <v>32</v>
      </c>
      <c r="G146" s="93" t="s">
        <v>96</v>
      </c>
      <c r="H146" s="94">
        <v>1</v>
      </c>
      <c r="I146" s="94">
        <v>51</v>
      </c>
      <c r="J146" s="94">
        <v>44</v>
      </c>
      <c r="K146" s="94">
        <v>49</v>
      </c>
      <c r="L146" s="95">
        <f t="shared" si="8"/>
        <v>145</v>
      </c>
      <c r="M146" s="94">
        <v>0</v>
      </c>
      <c r="N146" s="94">
        <v>0</v>
      </c>
      <c r="O146" s="94">
        <v>0</v>
      </c>
      <c r="P146" s="94">
        <v>0</v>
      </c>
      <c r="Q146" s="94">
        <v>0</v>
      </c>
      <c r="R146" s="95">
        <f t="shared" si="9"/>
        <v>0</v>
      </c>
      <c r="S146" s="94">
        <v>0</v>
      </c>
      <c r="T146" s="96">
        <f t="shared" si="10"/>
        <v>145</v>
      </c>
      <c r="U146" s="94">
        <v>6</v>
      </c>
      <c r="V146" s="94">
        <v>0</v>
      </c>
      <c r="W146" s="97">
        <f t="shared" si="11"/>
        <v>24.166666666666668</v>
      </c>
    </row>
    <row r="147" spans="1:23" ht="35.1" customHeight="1" x14ac:dyDescent="0.3">
      <c r="A147" s="91" t="s">
        <v>334</v>
      </c>
      <c r="B147" s="92" t="s">
        <v>56</v>
      </c>
      <c r="C147" s="93" t="s">
        <v>335</v>
      </c>
      <c r="D147" s="91" t="s">
        <v>428</v>
      </c>
      <c r="E147" s="92" t="s">
        <v>92</v>
      </c>
      <c r="F147" s="99" t="s">
        <v>460</v>
      </c>
      <c r="G147" s="93" t="s">
        <v>165</v>
      </c>
      <c r="H147" s="94">
        <v>0</v>
      </c>
      <c r="I147" s="94">
        <v>22</v>
      </c>
      <c r="J147" s="94">
        <v>33</v>
      </c>
      <c r="K147" s="94">
        <v>17</v>
      </c>
      <c r="L147" s="95">
        <f t="shared" si="8"/>
        <v>72</v>
      </c>
      <c r="M147" s="94">
        <v>0</v>
      </c>
      <c r="N147" s="94">
        <v>0</v>
      </c>
      <c r="O147" s="94">
        <v>0</v>
      </c>
      <c r="P147" s="94">
        <v>0</v>
      </c>
      <c r="Q147" s="94">
        <v>0</v>
      </c>
      <c r="R147" s="95">
        <f t="shared" si="9"/>
        <v>0</v>
      </c>
      <c r="S147" s="94">
        <v>0</v>
      </c>
      <c r="T147" s="96">
        <f t="shared" si="10"/>
        <v>72</v>
      </c>
      <c r="U147" s="94">
        <v>3</v>
      </c>
      <c r="V147" s="94">
        <v>0</v>
      </c>
      <c r="W147" s="97">
        <f t="shared" si="11"/>
        <v>24</v>
      </c>
    </row>
    <row r="148" spans="1:23" ht="35.1" customHeight="1" x14ac:dyDescent="0.3">
      <c r="A148" s="91" t="s">
        <v>336</v>
      </c>
      <c r="B148" s="92" t="s">
        <v>100</v>
      </c>
      <c r="C148" s="93" t="s">
        <v>337</v>
      </c>
      <c r="D148" s="91" t="s">
        <v>428</v>
      </c>
      <c r="E148" s="92" t="s">
        <v>92</v>
      </c>
      <c r="F148" s="99" t="s">
        <v>460</v>
      </c>
      <c r="G148" s="93" t="s">
        <v>2</v>
      </c>
      <c r="H148" s="94">
        <v>0</v>
      </c>
      <c r="I148" s="94">
        <v>51</v>
      </c>
      <c r="J148" s="94">
        <v>53</v>
      </c>
      <c r="K148" s="94">
        <v>19</v>
      </c>
      <c r="L148" s="95">
        <f t="shared" si="8"/>
        <v>123</v>
      </c>
      <c r="M148" s="94">
        <v>57</v>
      </c>
      <c r="N148" s="94">
        <v>66</v>
      </c>
      <c r="O148" s="94">
        <v>36</v>
      </c>
      <c r="P148" s="94">
        <v>64</v>
      </c>
      <c r="Q148" s="94">
        <v>53</v>
      </c>
      <c r="R148" s="95">
        <f t="shared" si="9"/>
        <v>276</v>
      </c>
      <c r="S148" s="94">
        <v>0</v>
      </c>
      <c r="T148" s="96">
        <f t="shared" si="10"/>
        <v>399</v>
      </c>
      <c r="U148" s="94">
        <v>5</v>
      </c>
      <c r="V148" s="94">
        <v>18</v>
      </c>
      <c r="W148" s="97">
        <f t="shared" si="11"/>
        <v>17.347826086956523</v>
      </c>
    </row>
    <row r="149" spans="1:23" ht="35.1" customHeight="1" x14ac:dyDescent="0.3">
      <c r="A149" s="91" t="s">
        <v>338</v>
      </c>
      <c r="B149" s="92" t="s">
        <v>55</v>
      </c>
      <c r="C149" s="93" t="s">
        <v>339</v>
      </c>
      <c r="D149" s="91" t="s">
        <v>428</v>
      </c>
      <c r="E149" s="92" t="s">
        <v>88</v>
      </c>
      <c r="F149" s="99" t="s">
        <v>25</v>
      </c>
      <c r="G149" s="93" t="s">
        <v>126</v>
      </c>
      <c r="H149" s="94">
        <v>0</v>
      </c>
      <c r="I149" s="94">
        <v>0</v>
      </c>
      <c r="J149" s="94">
        <v>0</v>
      </c>
      <c r="K149" s="94">
        <v>0</v>
      </c>
      <c r="L149" s="95">
        <f t="shared" si="8"/>
        <v>0</v>
      </c>
      <c r="M149" s="94">
        <v>87</v>
      </c>
      <c r="N149" s="94">
        <v>87</v>
      </c>
      <c r="O149" s="94">
        <v>95</v>
      </c>
      <c r="P149" s="94">
        <v>96</v>
      </c>
      <c r="Q149" s="94">
        <v>98</v>
      </c>
      <c r="R149" s="95">
        <f t="shared" si="9"/>
        <v>463</v>
      </c>
      <c r="S149" s="94">
        <v>7</v>
      </c>
      <c r="T149" s="96">
        <f t="shared" si="10"/>
        <v>470</v>
      </c>
      <c r="U149" s="94">
        <v>0</v>
      </c>
      <c r="V149" s="94">
        <v>25</v>
      </c>
      <c r="W149" s="97">
        <f t="shared" si="11"/>
        <v>18.52</v>
      </c>
    </row>
    <row r="150" spans="1:23" ht="35.1" customHeight="1" x14ac:dyDescent="0.3">
      <c r="A150" s="91" t="s">
        <v>340</v>
      </c>
      <c r="B150" s="92" t="s">
        <v>56</v>
      </c>
      <c r="C150" s="93" t="s">
        <v>293</v>
      </c>
      <c r="D150" s="91" t="s">
        <v>428</v>
      </c>
      <c r="E150" s="92" t="s">
        <v>402</v>
      </c>
      <c r="F150" s="99" t="s">
        <v>28</v>
      </c>
      <c r="G150" s="93" t="s">
        <v>89</v>
      </c>
      <c r="H150" s="94">
        <v>19</v>
      </c>
      <c r="I150" s="94">
        <v>63</v>
      </c>
      <c r="J150" s="94">
        <v>57</v>
      </c>
      <c r="K150" s="94">
        <v>42</v>
      </c>
      <c r="L150" s="95">
        <f t="shared" si="8"/>
        <v>181</v>
      </c>
      <c r="M150" s="94">
        <v>0</v>
      </c>
      <c r="N150" s="94">
        <v>0</v>
      </c>
      <c r="O150" s="94">
        <v>0</v>
      </c>
      <c r="P150" s="94">
        <v>0</v>
      </c>
      <c r="Q150" s="94">
        <v>0</v>
      </c>
      <c r="R150" s="95">
        <f t="shared" si="9"/>
        <v>0</v>
      </c>
      <c r="S150" s="94">
        <v>0</v>
      </c>
      <c r="T150" s="96">
        <f t="shared" si="10"/>
        <v>181</v>
      </c>
      <c r="U150" s="94">
        <v>9</v>
      </c>
      <c r="V150" s="94">
        <v>0</v>
      </c>
      <c r="W150" s="97">
        <f t="shared" si="11"/>
        <v>20.111111111111111</v>
      </c>
    </row>
    <row r="151" spans="1:23" ht="35.1" customHeight="1" x14ac:dyDescent="0.3">
      <c r="A151" s="91" t="s">
        <v>341</v>
      </c>
      <c r="B151" s="92" t="s">
        <v>100</v>
      </c>
      <c r="C151" s="93" t="s">
        <v>473</v>
      </c>
      <c r="D151" s="91" t="s">
        <v>428</v>
      </c>
      <c r="E151" s="92" t="s">
        <v>88</v>
      </c>
      <c r="F151" s="99" t="s">
        <v>32</v>
      </c>
      <c r="G151" s="93" t="s">
        <v>399</v>
      </c>
      <c r="H151" s="94">
        <v>0</v>
      </c>
      <c r="I151" s="94">
        <v>76</v>
      </c>
      <c r="J151" s="94">
        <v>26</v>
      </c>
      <c r="K151" s="94">
        <v>50</v>
      </c>
      <c r="L151" s="95">
        <f t="shared" si="8"/>
        <v>152</v>
      </c>
      <c r="M151" s="94">
        <v>73</v>
      </c>
      <c r="N151" s="94">
        <v>25</v>
      </c>
      <c r="O151" s="94">
        <v>51</v>
      </c>
      <c r="P151" s="94">
        <v>61</v>
      </c>
      <c r="Q151" s="94">
        <v>60</v>
      </c>
      <c r="R151" s="95">
        <f t="shared" si="9"/>
        <v>270</v>
      </c>
      <c r="S151" s="94">
        <v>0</v>
      </c>
      <c r="T151" s="96">
        <f t="shared" si="10"/>
        <v>422</v>
      </c>
      <c r="U151" s="94">
        <v>6</v>
      </c>
      <c r="V151" s="94">
        <v>15</v>
      </c>
      <c r="W151" s="97">
        <f t="shared" si="11"/>
        <v>20.095238095238095</v>
      </c>
    </row>
    <row r="152" spans="1:23" ht="35.1" customHeight="1" x14ac:dyDescent="0.3">
      <c r="A152" s="91" t="s">
        <v>342</v>
      </c>
      <c r="B152" s="92" t="s">
        <v>100</v>
      </c>
      <c r="C152" s="93" t="s">
        <v>343</v>
      </c>
      <c r="D152" s="91" t="s">
        <v>428</v>
      </c>
      <c r="E152" s="92" t="s">
        <v>88</v>
      </c>
      <c r="F152" s="99" t="s">
        <v>32</v>
      </c>
      <c r="G152" s="93" t="s">
        <v>399</v>
      </c>
      <c r="H152" s="94">
        <v>0</v>
      </c>
      <c r="I152" s="94">
        <v>48</v>
      </c>
      <c r="J152" s="94">
        <v>56</v>
      </c>
      <c r="K152" s="94">
        <v>86</v>
      </c>
      <c r="L152" s="95">
        <f t="shared" si="8"/>
        <v>190</v>
      </c>
      <c r="M152" s="94">
        <v>22</v>
      </c>
      <c r="N152" s="94">
        <v>57</v>
      </c>
      <c r="O152" s="94">
        <v>42</v>
      </c>
      <c r="P152" s="94">
        <v>47</v>
      </c>
      <c r="Q152" s="94">
        <v>42</v>
      </c>
      <c r="R152" s="95">
        <f t="shared" si="9"/>
        <v>210</v>
      </c>
      <c r="S152" s="94">
        <v>9</v>
      </c>
      <c r="T152" s="96">
        <f t="shared" si="10"/>
        <v>409</v>
      </c>
      <c r="U152" s="94">
        <v>8</v>
      </c>
      <c r="V152" s="94">
        <v>12</v>
      </c>
      <c r="W152" s="97">
        <f t="shared" si="11"/>
        <v>20</v>
      </c>
    </row>
    <row r="153" spans="1:23" ht="35.1" customHeight="1" x14ac:dyDescent="0.3">
      <c r="A153" s="91" t="s">
        <v>344</v>
      </c>
      <c r="B153" s="92" t="s">
        <v>100</v>
      </c>
      <c r="C153" s="93" t="s">
        <v>452</v>
      </c>
      <c r="D153" s="91" t="s">
        <v>428</v>
      </c>
      <c r="E153" s="92" t="s">
        <v>88</v>
      </c>
      <c r="F153" s="100" t="s">
        <v>33</v>
      </c>
      <c r="G153" s="93" t="s">
        <v>89</v>
      </c>
      <c r="H153" s="94">
        <v>0</v>
      </c>
      <c r="I153" s="94">
        <v>10</v>
      </c>
      <c r="J153" s="94">
        <v>9</v>
      </c>
      <c r="K153" s="94">
        <v>12</v>
      </c>
      <c r="L153" s="95">
        <f t="shared" si="8"/>
        <v>31</v>
      </c>
      <c r="M153" s="94">
        <v>14</v>
      </c>
      <c r="N153" s="94">
        <v>10</v>
      </c>
      <c r="O153" s="94">
        <v>16</v>
      </c>
      <c r="P153" s="94">
        <v>13</v>
      </c>
      <c r="Q153" s="94">
        <v>14</v>
      </c>
      <c r="R153" s="95">
        <f t="shared" si="9"/>
        <v>67</v>
      </c>
      <c r="S153" s="94">
        <v>0</v>
      </c>
      <c r="T153" s="96">
        <f t="shared" si="10"/>
        <v>98</v>
      </c>
      <c r="U153" s="94">
        <v>2</v>
      </c>
      <c r="V153" s="94">
        <v>4</v>
      </c>
      <c r="W153" s="97">
        <f t="shared" si="11"/>
        <v>16.333333333333332</v>
      </c>
    </row>
    <row r="154" spans="1:23" ht="35.1" customHeight="1" x14ac:dyDescent="0.3">
      <c r="A154" s="91" t="s">
        <v>345</v>
      </c>
      <c r="B154" s="92" t="s">
        <v>56</v>
      </c>
      <c r="C154" s="93" t="s">
        <v>339</v>
      </c>
      <c r="D154" s="91" t="s">
        <v>428</v>
      </c>
      <c r="E154" s="92" t="s">
        <v>88</v>
      </c>
      <c r="F154" s="99" t="s">
        <v>25</v>
      </c>
      <c r="G154" s="93" t="s">
        <v>126</v>
      </c>
      <c r="H154" s="94">
        <v>0</v>
      </c>
      <c r="I154" s="94">
        <v>44</v>
      </c>
      <c r="J154" s="94">
        <v>121</v>
      </c>
      <c r="K154" s="94">
        <v>112</v>
      </c>
      <c r="L154" s="95">
        <f t="shared" si="8"/>
        <v>277</v>
      </c>
      <c r="M154" s="94">
        <v>0</v>
      </c>
      <c r="N154" s="94">
        <v>0</v>
      </c>
      <c r="O154" s="94">
        <v>0</v>
      </c>
      <c r="P154" s="94">
        <v>0</v>
      </c>
      <c r="Q154" s="94">
        <v>0</v>
      </c>
      <c r="R154" s="95">
        <f t="shared" si="9"/>
        <v>0</v>
      </c>
      <c r="S154" s="94">
        <v>0</v>
      </c>
      <c r="T154" s="96">
        <f t="shared" si="10"/>
        <v>277</v>
      </c>
      <c r="U154" s="94">
        <v>13</v>
      </c>
      <c r="V154" s="94">
        <v>0</v>
      </c>
      <c r="W154" s="97">
        <f t="shared" si="11"/>
        <v>21.307692307692307</v>
      </c>
    </row>
    <row r="155" spans="1:23" ht="35.1" customHeight="1" x14ac:dyDescent="0.3">
      <c r="A155" s="91" t="s">
        <v>346</v>
      </c>
      <c r="B155" s="92" t="s">
        <v>100</v>
      </c>
      <c r="C155" s="93" t="s">
        <v>347</v>
      </c>
      <c r="D155" s="91" t="s">
        <v>428</v>
      </c>
      <c r="E155" s="92" t="s">
        <v>92</v>
      </c>
      <c r="F155" s="99" t="s">
        <v>460</v>
      </c>
      <c r="G155" s="93" t="s">
        <v>2</v>
      </c>
      <c r="H155" s="94">
        <v>0</v>
      </c>
      <c r="I155" s="94">
        <v>58</v>
      </c>
      <c r="J155" s="94">
        <v>92</v>
      </c>
      <c r="K155" s="94">
        <v>69</v>
      </c>
      <c r="L155" s="95">
        <f t="shared" si="8"/>
        <v>219</v>
      </c>
      <c r="M155" s="94">
        <v>25</v>
      </c>
      <c r="N155" s="94">
        <v>34</v>
      </c>
      <c r="O155" s="94">
        <v>84</v>
      </c>
      <c r="P155" s="94">
        <v>64</v>
      </c>
      <c r="Q155" s="94">
        <v>26</v>
      </c>
      <c r="R155" s="95">
        <f t="shared" si="9"/>
        <v>233</v>
      </c>
      <c r="S155" s="94">
        <v>0</v>
      </c>
      <c r="T155" s="96">
        <f t="shared" si="10"/>
        <v>452</v>
      </c>
      <c r="U155" s="94">
        <v>9</v>
      </c>
      <c r="V155" s="94">
        <v>13</v>
      </c>
      <c r="W155" s="97">
        <f t="shared" si="11"/>
        <v>20.545454545454547</v>
      </c>
    </row>
    <row r="156" spans="1:23" ht="35.1" customHeight="1" x14ac:dyDescent="0.3">
      <c r="A156" s="91" t="s">
        <v>348</v>
      </c>
      <c r="B156" s="92" t="s">
        <v>100</v>
      </c>
      <c r="C156" s="93" t="s">
        <v>349</v>
      </c>
      <c r="D156" s="91" t="s">
        <v>428</v>
      </c>
      <c r="E156" s="92" t="s">
        <v>92</v>
      </c>
      <c r="F156" s="99" t="s">
        <v>460</v>
      </c>
      <c r="G156" s="93" t="s">
        <v>165</v>
      </c>
      <c r="H156" s="94">
        <v>0</v>
      </c>
      <c r="I156" s="94">
        <v>28</v>
      </c>
      <c r="J156" s="94">
        <v>20</v>
      </c>
      <c r="K156" s="94">
        <v>22</v>
      </c>
      <c r="L156" s="95">
        <f t="shared" si="8"/>
        <v>70</v>
      </c>
      <c r="M156" s="94">
        <v>46</v>
      </c>
      <c r="N156" s="94">
        <v>46</v>
      </c>
      <c r="O156" s="94">
        <v>64</v>
      </c>
      <c r="P156" s="94">
        <v>59</v>
      </c>
      <c r="Q156" s="94">
        <v>18</v>
      </c>
      <c r="R156" s="95">
        <f t="shared" si="9"/>
        <v>233</v>
      </c>
      <c r="S156" s="94">
        <v>0</v>
      </c>
      <c r="T156" s="96">
        <f t="shared" si="10"/>
        <v>303</v>
      </c>
      <c r="U156" s="94">
        <v>3</v>
      </c>
      <c r="V156" s="94">
        <v>14</v>
      </c>
      <c r="W156" s="97">
        <f t="shared" si="11"/>
        <v>17.823529411764707</v>
      </c>
    </row>
    <row r="157" spans="1:23" ht="35.1" customHeight="1" x14ac:dyDescent="0.3">
      <c r="A157" s="91" t="s">
        <v>350</v>
      </c>
      <c r="B157" s="92" t="s">
        <v>100</v>
      </c>
      <c r="C157" s="93" t="s">
        <v>351</v>
      </c>
      <c r="D157" s="91" t="s">
        <v>428</v>
      </c>
      <c r="E157" s="92" t="s">
        <v>401</v>
      </c>
      <c r="F157" s="99" t="s">
        <v>24</v>
      </c>
      <c r="G157" s="93" t="s">
        <v>96</v>
      </c>
      <c r="H157" s="94">
        <v>0</v>
      </c>
      <c r="I157" s="94">
        <v>1</v>
      </c>
      <c r="J157" s="94">
        <v>3</v>
      </c>
      <c r="K157" s="94">
        <v>3</v>
      </c>
      <c r="L157" s="95">
        <f t="shared" si="8"/>
        <v>7</v>
      </c>
      <c r="M157" s="94">
        <v>7</v>
      </c>
      <c r="N157" s="94">
        <v>8</v>
      </c>
      <c r="O157" s="94">
        <v>11</v>
      </c>
      <c r="P157" s="94">
        <v>3</v>
      </c>
      <c r="Q157" s="94">
        <v>8</v>
      </c>
      <c r="R157" s="95">
        <f t="shared" si="9"/>
        <v>37</v>
      </c>
      <c r="S157" s="94">
        <v>0</v>
      </c>
      <c r="T157" s="96">
        <f t="shared" si="10"/>
        <v>44</v>
      </c>
      <c r="U157" s="94">
        <v>0</v>
      </c>
      <c r="V157" s="94">
        <v>2</v>
      </c>
      <c r="W157" s="97">
        <f t="shared" si="11"/>
        <v>22</v>
      </c>
    </row>
    <row r="158" spans="1:23" ht="35.1" customHeight="1" x14ac:dyDescent="0.3">
      <c r="A158" s="91" t="s">
        <v>352</v>
      </c>
      <c r="B158" s="92" t="s">
        <v>100</v>
      </c>
      <c r="C158" s="93" t="s">
        <v>353</v>
      </c>
      <c r="D158" s="91" t="s">
        <v>428</v>
      </c>
      <c r="E158" s="92" t="s">
        <v>401</v>
      </c>
      <c r="F158" s="99" t="s">
        <v>24</v>
      </c>
      <c r="G158" s="93" t="s">
        <v>96</v>
      </c>
      <c r="H158" s="94">
        <v>0</v>
      </c>
      <c r="I158" s="94">
        <v>0</v>
      </c>
      <c r="J158" s="94">
        <v>0</v>
      </c>
      <c r="K158" s="94">
        <v>0</v>
      </c>
      <c r="L158" s="95">
        <f t="shared" si="8"/>
        <v>0</v>
      </c>
      <c r="M158" s="94">
        <v>4</v>
      </c>
      <c r="N158" s="94">
        <v>1</v>
      </c>
      <c r="O158" s="94">
        <v>7</v>
      </c>
      <c r="P158" s="94">
        <v>4</v>
      </c>
      <c r="Q158" s="94">
        <v>3</v>
      </c>
      <c r="R158" s="95">
        <f t="shared" si="9"/>
        <v>19</v>
      </c>
      <c r="S158" s="94">
        <v>0</v>
      </c>
      <c r="T158" s="96">
        <f t="shared" si="10"/>
        <v>19</v>
      </c>
      <c r="U158" s="94">
        <v>0</v>
      </c>
      <c r="V158" s="94">
        <v>1</v>
      </c>
      <c r="W158" s="97">
        <f t="shared" si="11"/>
        <v>19</v>
      </c>
    </row>
    <row r="159" spans="1:23" ht="35.1" customHeight="1" x14ac:dyDescent="0.3">
      <c r="A159" s="91" t="s">
        <v>354</v>
      </c>
      <c r="B159" s="92" t="s">
        <v>55</v>
      </c>
      <c r="C159" s="93" t="s">
        <v>355</v>
      </c>
      <c r="D159" s="91" t="s">
        <v>428</v>
      </c>
      <c r="E159" s="92" t="s">
        <v>88</v>
      </c>
      <c r="F159" s="99" t="s">
        <v>37</v>
      </c>
      <c r="G159" s="93" t="s">
        <v>399</v>
      </c>
      <c r="H159" s="94">
        <v>0</v>
      </c>
      <c r="I159" s="94">
        <v>0</v>
      </c>
      <c r="J159" s="94">
        <v>0</v>
      </c>
      <c r="K159" s="94">
        <v>0</v>
      </c>
      <c r="L159" s="95">
        <f t="shared" si="8"/>
        <v>0</v>
      </c>
      <c r="M159" s="94">
        <v>43</v>
      </c>
      <c r="N159" s="94">
        <v>40</v>
      </c>
      <c r="O159" s="94">
        <v>43</v>
      </c>
      <c r="P159" s="94">
        <v>25</v>
      </c>
      <c r="Q159" s="94">
        <v>46</v>
      </c>
      <c r="R159" s="95">
        <f t="shared" si="9"/>
        <v>197</v>
      </c>
      <c r="S159" s="94">
        <v>1</v>
      </c>
      <c r="T159" s="96">
        <f t="shared" si="10"/>
        <v>198</v>
      </c>
      <c r="U159" s="94">
        <v>0</v>
      </c>
      <c r="V159" s="94">
        <v>13</v>
      </c>
      <c r="W159" s="97">
        <f t="shared" si="11"/>
        <v>15.153846153846153</v>
      </c>
    </row>
    <row r="160" spans="1:23" ht="35.1" customHeight="1" x14ac:dyDescent="0.3">
      <c r="A160" s="91" t="s">
        <v>356</v>
      </c>
      <c r="B160" s="92" t="s">
        <v>100</v>
      </c>
      <c r="C160" s="93" t="s">
        <v>357</v>
      </c>
      <c r="D160" s="91" t="s">
        <v>428</v>
      </c>
      <c r="E160" s="92" t="s">
        <v>401</v>
      </c>
      <c r="F160" s="99" t="s">
        <v>39</v>
      </c>
      <c r="G160" s="93" t="s">
        <v>96</v>
      </c>
      <c r="H160" s="94">
        <v>2</v>
      </c>
      <c r="I160" s="94">
        <v>13</v>
      </c>
      <c r="J160" s="94">
        <v>41</v>
      </c>
      <c r="K160" s="94">
        <v>42</v>
      </c>
      <c r="L160" s="95">
        <f t="shared" si="8"/>
        <v>98</v>
      </c>
      <c r="M160" s="94">
        <v>39</v>
      </c>
      <c r="N160" s="94">
        <v>32</v>
      </c>
      <c r="O160" s="94">
        <v>57</v>
      </c>
      <c r="P160" s="94">
        <v>51</v>
      </c>
      <c r="Q160" s="94">
        <v>53</v>
      </c>
      <c r="R160" s="95">
        <f t="shared" si="9"/>
        <v>232</v>
      </c>
      <c r="S160" s="94">
        <v>6</v>
      </c>
      <c r="T160" s="96">
        <f t="shared" si="10"/>
        <v>336</v>
      </c>
      <c r="U160" s="94">
        <v>5</v>
      </c>
      <c r="V160" s="94">
        <v>12</v>
      </c>
      <c r="W160" s="97">
        <f t="shared" si="11"/>
        <v>19.411764705882351</v>
      </c>
    </row>
    <row r="161" spans="1:23" ht="35.1" customHeight="1" x14ac:dyDescent="0.3">
      <c r="A161" s="91" t="s">
        <v>358</v>
      </c>
      <c r="B161" s="92" t="s">
        <v>100</v>
      </c>
      <c r="C161" s="93" t="s">
        <v>359</v>
      </c>
      <c r="D161" s="91" t="s">
        <v>428</v>
      </c>
      <c r="E161" s="92" t="s">
        <v>92</v>
      </c>
      <c r="F161" s="99" t="s">
        <v>31</v>
      </c>
      <c r="G161" s="93" t="s">
        <v>1</v>
      </c>
      <c r="H161" s="94">
        <v>0</v>
      </c>
      <c r="I161" s="94">
        <v>0</v>
      </c>
      <c r="J161" s="94">
        <v>3</v>
      </c>
      <c r="K161" s="94">
        <v>4</v>
      </c>
      <c r="L161" s="95">
        <f t="shared" si="8"/>
        <v>7</v>
      </c>
      <c r="M161" s="94">
        <v>0</v>
      </c>
      <c r="N161" s="94">
        <v>5</v>
      </c>
      <c r="O161" s="94">
        <v>2</v>
      </c>
      <c r="P161" s="94">
        <v>2</v>
      </c>
      <c r="Q161" s="94">
        <v>6</v>
      </c>
      <c r="R161" s="95">
        <f t="shared" si="9"/>
        <v>15</v>
      </c>
      <c r="S161" s="94">
        <v>0</v>
      </c>
      <c r="T161" s="96">
        <f t="shared" si="10"/>
        <v>22</v>
      </c>
      <c r="U161" s="94">
        <v>0</v>
      </c>
      <c r="V161" s="94">
        <v>2</v>
      </c>
      <c r="W161" s="97">
        <f t="shared" si="11"/>
        <v>11</v>
      </c>
    </row>
    <row r="162" spans="1:23" ht="35.1" customHeight="1" x14ac:dyDescent="0.3">
      <c r="A162" s="91" t="s">
        <v>360</v>
      </c>
      <c r="B162" s="92" t="s">
        <v>100</v>
      </c>
      <c r="C162" s="93" t="s">
        <v>361</v>
      </c>
      <c r="D162" s="91" t="s">
        <v>428</v>
      </c>
      <c r="E162" s="92" t="s">
        <v>92</v>
      </c>
      <c r="F162" s="99" t="s">
        <v>30</v>
      </c>
      <c r="G162" s="93" t="s">
        <v>93</v>
      </c>
      <c r="H162" s="94">
        <v>0</v>
      </c>
      <c r="I162" s="94">
        <v>69</v>
      </c>
      <c r="J162" s="94">
        <v>88</v>
      </c>
      <c r="K162" s="94">
        <v>100</v>
      </c>
      <c r="L162" s="95">
        <f t="shared" si="8"/>
        <v>257</v>
      </c>
      <c r="M162" s="94">
        <v>27</v>
      </c>
      <c r="N162" s="94">
        <v>24</v>
      </c>
      <c r="O162" s="94">
        <v>24</v>
      </c>
      <c r="P162" s="94">
        <v>26</v>
      </c>
      <c r="Q162" s="94">
        <v>25</v>
      </c>
      <c r="R162" s="95">
        <f t="shared" si="9"/>
        <v>126</v>
      </c>
      <c r="S162" s="94">
        <v>0</v>
      </c>
      <c r="T162" s="96">
        <f t="shared" si="10"/>
        <v>383</v>
      </c>
      <c r="U162" s="94">
        <v>11</v>
      </c>
      <c r="V162" s="94">
        <v>7</v>
      </c>
      <c r="W162" s="97">
        <f t="shared" si="11"/>
        <v>21.277777777777779</v>
      </c>
    </row>
    <row r="163" spans="1:23" ht="35.1" customHeight="1" x14ac:dyDescent="0.3">
      <c r="A163" s="91" t="s">
        <v>362</v>
      </c>
      <c r="B163" s="92" t="s">
        <v>100</v>
      </c>
      <c r="C163" s="93" t="s">
        <v>472</v>
      </c>
      <c r="D163" s="91" t="s">
        <v>428</v>
      </c>
      <c r="E163" s="92" t="s">
        <v>88</v>
      </c>
      <c r="F163" s="99" t="s">
        <v>29</v>
      </c>
      <c r="G163" s="93" t="s">
        <v>89</v>
      </c>
      <c r="H163" s="94">
        <v>0</v>
      </c>
      <c r="I163" s="94">
        <v>49</v>
      </c>
      <c r="J163" s="94">
        <v>50</v>
      </c>
      <c r="K163" s="94">
        <v>45</v>
      </c>
      <c r="L163" s="95">
        <f t="shared" si="8"/>
        <v>144</v>
      </c>
      <c r="M163" s="94">
        <v>48</v>
      </c>
      <c r="N163" s="94">
        <v>54</v>
      </c>
      <c r="O163" s="94">
        <v>50</v>
      </c>
      <c r="P163" s="94">
        <v>60</v>
      </c>
      <c r="Q163" s="94">
        <v>57</v>
      </c>
      <c r="R163" s="95">
        <f t="shared" si="9"/>
        <v>269</v>
      </c>
      <c r="S163" s="94">
        <v>0</v>
      </c>
      <c r="T163" s="96">
        <f t="shared" si="10"/>
        <v>413</v>
      </c>
      <c r="U163" s="94">
        <v>6</v>
      </c>
      <c r="V163" s="94">
        <v>15</v>
      </c>
      <c r="W163" s="97">
        <f t="shared" si="11"/>
        <v>19.666666666666668</v>
      </c>
    </row>
    <row r="164" spans="1:23" ht="35.1" customHeight="1" x14ac:dyDescent="0.3">
      <c r="A164" s="91" t="s">
        <v>363</v>
      </c>
      <c r="B164" s="92" t="s">
        <v>56</v>
      </c>
      <c r="C164" s="93" t="s">
        <v>194</v>
      </c>
      <c r="D164" s="91" t="s">
        <v>428</v>
      </c>
      <c r="E164" s="92" t="s">
        <v>402</v>
      </c>
      <c r="F164" s="99" t="s">
        <v>28</v>
      </c>
      <c r="G164" s="93" t="s">
        <v>133</v>
      </c>
      <c r="H164" s="94">
        <v>20</v>
      </c>
      <c r="I164" s="94">
        <v>47</v>
      </c>
      <c r="J164" s="94">
        <v>43</v>
      </c>
      <c r="K164" s="94">
        <v>70</v>
      </c>
      <c r="L164" s="95">
        <f t="shared" si="8"/>
        <v>180</v>
      </c>
      <c r="M164" s="94">
        <v>0</v>
      </c>
      <c r="N164" s="94">
        <v>0</v>
      </c>
      <c r="O164" s="94">
        <v>0</v>
      </c>
      <c r="P164" s="94">
        <v>0</v>
      </c>
      <c r="Q164" s="94">
        <v>0</v>
      </c>
      <c r="R164" s="95">
        <f t="shared" si="9"/>
        <v>0</v>
      </c>
      <c r="S164" s="94">
        <v>0</v>
      </c>
      <c r="T164" s="96">
        <f t="shared" si="10"/>
        <v>180</v>
      </c>
      <c r="U164" s="94">
        <v>8</v>
      </c>
      <c r="V164" s="94">
        <v>0</v>
      </c>
      <c r="W164" s="97">
        <f t="shared" si="11"/>
        <v>22.5</v>
      </c>
    </row>
    <row r="165" spans="1:23" ht="35.1" customHeight="1" x14ac:dyDescent="0.3">
      <c r="A165" s="91" t="s">
        <v>364</v>
      </c>
      <c r="B165" s="92" t="s">
        <v>100</v>
      </c>
      <c r="C165" s="93" t="s">
        <v>365</v>
      </c>
      <c r="D165" s="91" t="s">
        <v>428</v>
      </c>
      <c r="E165" s="92" t="s">
        <v>92</v>
      </c>
      <c r="F165" s="99" t="s">
        <v>460</v>
      </c>
      <c r="G165" s="93" t="s">
        <v>2</v>
      </c>
      <c r="H165" s="94">
        <v>0</v>
      </c>
      <c r="I165" s="94">
        <v>89</v>
      </c>
      <c r="J165" s="94">
        <v>80</v>
      </c>
      <c r="K165" s="94">
        <v>32</v>
      </c>
      <c r="L165" s="95">
        <f t="shared" si="8"/>
        <v>201</v>
      </c>
      <c r="M165" s="94">
        <v>87</v>
      </c>
      <c r="N165" s="94">
        <v>80</v>
      </c>
      <c r="O165" s="94">
        <v>0</v>
      </c>
      <c r="P165" s="94">
        <v>0</v>
      </c>
      <c r="Q165" s="94">
        <v>0</v>
      </c>
      <c r="R165" s="95">
        <f t="shared" si="9"/>
        <v>167</v>
      </c>
      <c r="S165" s="94">
        <v>0</v>
      </c>
      <c r="T165" s="96">
        <f t="shared" si="10"/>
        <v>368</v>
      </c>
      <c r="U165" s="94">
        <v>8</v>
      </c>
      <c r="V165" s="94">
        <v>14</v>
      </c>
      <c r="W165" s="97">
        <f t="shared" si="11"/>
        <v>16.727272727272727</v>
      </c>
    </row>
    <row r="166" spans="1:23" ht="35.1" customHeight="1" x14ac:dyDescent="0.3">
      <c r="A166" s="91" t="s">
        <v>366</v>
      </c>
      <c r="B166" s="92" t="s">
        <v>56</v>
      </c>
      <c r="C166" s="93" t="s">
        <v>453</v>
      </c>
      <c r="D166" s="91" t="s">
        <v>428</v>
      </c>
      <c r="E166" s="92" t="s">
        <v>92</v>
      </c>
      <c r="F166" s="99" t="s">
        <v>31</v>
      </c>
      <c r="G166" s="93" t="s">
        <v>1</v>
      </c>
      <c r="H166" s="94">
        <v>0</v>
      </c>
      <c r="I166" s="94">
        <v>0</v>
      </c>
      <c r="J166" s="94">
        <v>24</v>
      </c>
      <c r="K166" s="94">
        <v>85</v>
      </c>
      <c r="L166" s="95">
        <f t="shared" si="8"/>
        <v>109</v>
      </c>
      <c r="M166" s="94">
        <v>0</v>
      </c>
      <c r="N166" s="94">
        <v>0</v>
      </c>
      <c r="O166" s="94">
        <v>0</v>
      </c>
      <c r="P166" s="94">
        <v>0</v>
      </c>
      <c r="Q166" s="94">
        <v>0</v>
      </c>
      <c r="R166" s="95">
        <f t="shared" si="9"/>
        <v>0</v>
      </c>
      <c r="S166" s="94">
        <v>0</v>
      </c>
      <c r="T166" s="96">
        <f t="shared" si="10"/>
        <v>109</v>
      </c>
      <c r="U166" s="94">
        <v>5</v>
      </c>
      <c r="V166" s="94">
        <v>0</v>
      </c>
      <c r="W166" s="97">
        <f t="shared" si="11"/>
        <v>21.8</v>
      </c>
    </row>
    <row r="167" spans="1:23" ht="35.1" customHeight="1" x14ac:dyDescent="0.3">
      <c r="A167" s="91" t="s">
        <v>367</v>
      </c>
      <c r="B167" s="92" t="s">
        <v>100</v>
      </c>
      <c r="C167" s="93" t="s">
        <v>471</v>
      </c>
      <c r="D167" s="91" t="s">
        <v>428</v>
      </c>
      <c r="E167" s="92" t="s">
        <v>88</v>
      </c>
      <c r="F167" s="99" t="s">
        <v>29</v>
      </c>
      <c r="G167" s="93" t="s">
        <v>89</v>
      </c>
      <c r="H167" s="94">
        <v>1</v>
      </c>
      <c r="I167" s="94">
        <v>47</v>
      </c>
      <c r="J167" s="94">
        <v>53</v>
      </c>
      <c r="K167" s="94">
        <v>45</v>
      </c>
      <c r="L167" s="95">
        <f t="shared" si="8"/>
        <v>146</v>
      </c>
      <c r="M167" s="94">
        <v>49</v>
      </c>
      <c r="N167" s="94">
        <v>47</v>
      </c>
      <c r="O167" s="94">
        <v>47</v>
      </c>
      <c r="P167" s="94">
        <v>49</v>
      </c>
      <c r="Q167" s="94">
        <v>50</v>
      </c>
      <c r="R167" s="95">
        <f t="shared" si="9"/>
        <v>242</v>
      </c>
      <c r="S167" s="94">
        <v>0</v>
      </c>
      <c r="T167" s="96">
        <f t="shared" si="10"/>
        <v>388</v>
      </c>
      <c r="U167" s="94">
        <v>6</v>
      </c>
      <c r="V167" s="94">
        <v>14</v>
      </c>
      <c r="W167" s="97">
        <f t="shared" si="11"/>
        <v>19.399999999999999</v>
      </c>
    </row>
    <row r="168" spans="1:23" ht="35.1" customHeight="1" x14ac:dyDescent="0.3">
      <c r="A168" s="91" t="s">
        <v>368</v>
      </c>
      <c r="B168" s="92" t="s">
        <v>56</v>
      </c>
      <c r="C168" s="93" t="s">
        <v>369</v>
      </c>
      <c r="D168" s="91" t="s">
        <v>428</v>
      </c>
      <c r="E168" s="92" t="s">
        <v>92</v>
      </c>
      <c r="F168" s="99" t="s">
        <v>35</v>
      </c>
      <c r="G168" s="93" t="s">
        <v>1</v>
      </c>
      <c r="H168" s="94">
        <v>1</v>
      </c>
      <c r="I168" s="94">
        <v>11</v>
      </c>
      <c r="J168" s="94">
        <v>38</v>
      </c>
      <c r="K168" s="94">
        <v>50</v>
      </c>
      <c r="L168" s="95">
        <f t="shared" si="8"/>
        <v>100</v>
      </c>
      <c r="M168" s="94">
        <v>0</v>
      </c>
      <c r="N168" s="94">
        <v>0</v>
      </c>
      <c r="O168" s="94">
        <v>0</v>
      </c>
      <c r="P168" s="94">
        <v>0</v>
      </c>
      <c r="Q168" s="94">
        <v>0</v>
      </c>
      <c r="R168" s="95">
        <f t="shared" si="9"/>
        <v>0</v>
      </c>
      <c r="S168" s="94">
        <v>0</v>
      </c>
      <c r="T168" s="96">
        <f t="shared" si="10"/>
        <v>100</v>
      </c>
      <c r="U168" s="94">
        <v>6</v>
      </c>
      <c r="V168" s="94">
        <v>0</v>
      </c>
      <c r="W168" s="97">
        <f t="shared" si="11"/>
        <v>16.666666666666668</v>
      </c>
    </row>
    <row r="169" spans="1:23" ht="35.1" customHeight="1" x14ac:dyDescent="0.3">
      <c r="A169" s="91" t="s">
        <v>370</v>
      </c>
      <c r="B169" s="92" t="s">
        <v>56</v>
      </c>
      <c r="C169" s="93" t="s">
        <v>160</v>
      </c>
      <c r="D169" s="91" t="s">
        <v>428</v>
      </c>
      <c r="E169" s="92" t="s">
        <v>92</v>
      </c>
      <c r="F169" s="99" t="s">
        <v>26</v>
      </c>
      <c r="G169" s="93" t="s">
        <v>1</v>
      </c>
      <c r="H169" s="94">
        <v>0</v>
      </c>
      <c r="I169" s="94">
        <v>56</v>
      </c>
      <c r="J169" s="94">
        <v>97</v>
      </c>
      <c r="K169" s="94">
        <v>105</v>
      </c>
      <c r="L169" s="95">
        <f t="shared" si="8"/>
        <v>258</v>
      </c>
      <c r="M169" s="94">
        <v>0</v>
      </c>
      <c r="N169" s="94">
        <v>0</v>
      </c>
      <c r="O169" s="94">
        <v>0</v>
      </c>
      <c r="P169" s="94">
        <v>0</v>
      </c>
      <c r="Q169" s="94">
        <v>0</v>
      </c>
      <c r="R169" s="95">
        <f t="shared" si="9"/>
        <v>0</v>
      </c>
      <c r="S169" s="94">
        <v>0</v>
      </c>
      <c r="T169" s="96">
        <f t="shared" si="10"/>
        <v>258</v>
      </c>
      <c r="U169" s="94">
        <v>12</v>
      </c>
      <c r="V169" s="94">
        <v>0</v>
      </c>
      <c r="W169" s="97">
        <f t="shared" si="11"/>
        <v>21.5</v>
      </c>
    </row>
    <row r="170" spans="1:23" ht="35.1" customHeight="1" x14ac:dyDescent="0.3">
      <c r="A170" s="91" t="s">
        <v>371</v>
      </c>
      <c r="B170" s="92" t="s">
        <v>100</v>
      </c>
      <c r="C170" s="93" t="s">
        <v>372</v>
      </c>
      <c r="D170" s="91" t="s">
        <v>428</v>
      </c>
      <c r="E170" s="92" t="s">
        <v>92</v>
      </c>
      <c r="F170" s="99" t="s">
        <v>460</v>
      </c>
      <c r="G170" s="93" t="s">
        <v>2</v>
      </c>
      <c r="H170" s="94">
        <v>0</v>
      </c>
      <c r="I170" s="94">
        <v>31</v>
      </c>
      <c r="J170" s="94">
        <v>43</v>
      </c>
      <c r="K170" s="94">
        <v>21</v>
      </c>
      <c r="L170" s="95">
        <f t="shared" si="8"/>
        <v>95</v>
      </c>
      <c r="M170" s="94">
        <v>117</v>
      </c>
      <c r="N170" s="94">
        <v>39</v>
      </c>
      <c r="O170" s="94">
        <v>74</v>
      </c>
      <c r="P170" s="94">
        <v>28</v>
      </c>
      <c r="Q170" s="94">
        <v>96</v>
      </c>
      <c r="R170" s="95">
        <f t="shared" si="9"/>
        <v>354</v>
      </c>
      <c r="S170" s="94">
        <v>0</v>
      </c>
      <c r="T170" s="96">
        <f t="shared" si="10"/>
        <v>449</v>
      </c>
      <c r="U170" s="94">
        <v>4</v>
      </c>
      <c r="V170" s="94">
        <v>22</v>
      </c>
      <c r="W170" s="97">
        <f t="shared" si="11"/>
        <v>17.26923076923077</v>
      </c>
    </row>
    <row r="171" spans="1:23" ht="35.1" customHeight="1" x14ac:dyDescent="0.3">
      <c r="A171" s="91" t="s">
        <v>397</v>
      </c>
      <c r="B171" s="92" t="s">
        <v>57</v>
      </c>
      <c r="C171" s="93" t="s">
        <v>454</v>
      </c>
      <c r="D171" s="91" t="s">
        <v>423</v>
      </c>
      <c r="E171" s="92" t="s">
        <v>92</v>
      </c>
      <c r="F171" s="99" t="s">
        <v>460</v>
      </c>
      <c r="G171" s="93" t="s">
        <v>0</v>
      </c>
      <c r="H171" s="94">
        <v>0</v>
      </c>
      <c r="I171" s="94">
        <v>0</v>
      </c>
      <c r="J171" s="94">
        <v>0</v>
      </c>
      <c r="K171" s="94">
        <v>8</v>
      </c>
      <c r="L171" s="95">
        <f t="shared" si="8"/>
        <v>8</v>
      </c>
      <c r="M171" s="94">
        <v>24</v>
      </c>
      <c r="N171" s="94">
        <v>33</v>
      </c>
      <c r="O171" s="94">
        <v>35</v>
      </c>
      <c r="P171" s="94">
        <v>37</v>
      </c>
      <c r="Q171" s="94">
        <v>43</v>
      </c>
      <c r="R171" s="95">
        <f t="shared" si="9"/>
        <v>172</v>
      </c>
      <c r="S171" s="94">
        <v>0</v>
      </c>
      <c r="T171" s="96">
        <f t="shared" si="10"/>
        <v>180</v>
      </c>
      <c r="U171" s="94">
        <v>0</v>
      </c>
      <c r="V171" s="94">
        <v>7</v>
      </c>
      <c r="W171" s="97">
        <f t="shared" si="11"/>
        <v>25.714285714285715</v>
      </c>
    </row>
    <row r="172" spans="1:23" ht="35.1" customHeight="1" x14ac:dyDescent="0.3">
      <c r="A172" s="91" t="s">
        <v>373</v>
      </c>
      <c r="B172" s="92" t="s">
        <v>100</v>
      </c>
      <c r="C172" s="93" t="s">
        <v>374</v>
      </c>
      <c r="D172" s="91" t="s">
        <v>428</v>
      </c>
      <c r="E172" s="92" t="s">
        <v>92</v>
      </c>
      <c r="F172" s="99" t="s">
        <v>22</v>
      </c>
      <c r="G172" s="93" t="s">
        <v>165</v>
      </c>
      <c r="H172" s="94">
        <v>0</v>
      </c>
      <c r="I172" s="94">
        <v>9</v>
      </c>
      <c r="J172" s="94">
        <v>16</v>
      </c>
      <c r="K172" s="94">
        <v>17</v>
      </c>
      <c r="L172" s="95">
        <f t="shared" si="8"/>
        <v>42</v>
      </c>
      <c r="M172" s="94">
        <v>14</v>
      </c>
      <c r="N172" s="94">
        <v>13</v>
      </c>
      <c r="O172" s="94">
        <v>12</v>
      </c>
      <c r="P172" s="94">
        <v>7</v>
      </c>
      <c r="Q172" s="94">
        <v>11</v>
      </c>
      <c r="R172" s="95">
        <f t="shared" si="9"/>
        <v>57</v>
      </c>
      <c r="S172" s="94">
        <v>0</v>
      </c>
      <c r="T172" s="96">
        <f t="shared" si="10"/>
        <v>99</v>
      </c>
      <c r="U172" s="94">
        <v>2</v>
      </c>
      <c r="V172" s="94">
        <v>4</v>
      </c>
      <c r="W172" s="97">
        <f t="shared" si="11"/>
        <v>16.5</v>
      </c>
    </row>
    <row r="173" spans="1:23" ht="35.1" customHeight="1" x14ac:dyDescent="0.3">
      <c r="A173" s="91" t="s">
        <v>375</v>
      </c>
      <c r="B173" s="92" t="s">
        <v>100</v>
      </c>
      <c r="C173" s="93" t="s">
        <v>455</v>
      </c>
      <c r="D173" s="91" t="s">
        <v>428</v>
      </c>
      <c r="E173" s="92" t="s">
        <v>92</v>
      </c>
      <c r="F173" s="99" t="s">
        <v>460</v>
      </c>
      <c r="G173" s="93" t="s">
        <v>93</v>
      </c>
      <c r="H173" s="94">
        <v>0</v>
      </c>
      <c r="I173" s="94">
        <v>8</v>
      </c>
      <c r="J173" s="94">
        <v>12</v>
      </c>
      <c r="K173" s="94">
        <v>11</v>
      </c>
      <c r="L173" s="95">
        <f t="shared" si="8"/>
        <v>31</v>
      </c>
      <c r="M173" s="94">
        <v>18</v>
      </c>
      <c r="N173" s="94">
        <v>9</v>
      </c>
      <c r="O173" s="94">
        <v>13</v>
      </c>
      <c r="P173" s="94">
        <v>15</v>
      </c>
      <c r="Q173" s="94">
        <v>8</v>
      </c>
      <c r="R173" s="95">
        <f t="shared" si="9"/>
        <v>63</v>
      </c>
      <c r="S173" s="94">
        <v>0</v>
      </c>
      <c r="T173" s="96">
        <f t="shared" si="10"/>
        <v>94</v>
      </c>
      <c r="U173" s="94">
        <v>2</v>
      </c>
      <c r="V173" s="94">
        <v>4</v>
      </c>
      <c r="W173" s="97">
        <f t="shared" si="11"/>
        <v>15.666666666666666</v>
      </c>
    </row>
    <row r="174" spans="1:23" ht="35.1" customHeight="1" x14ac:dyDescent="0.3">
      <c r="A174" s="91" t="s">
        <v>376</v>
      </c>
      <c r="B174" s="92" t="s">
        <v>55</v>
      </c>
      <c r="C174" s="93" t="s">
        <v>377</v>
      </c>
      <c r="D174" s="91" t="s">
        <v>428</v>
      </c>
      <c r="E174" s="92" t="s">
        <v>92</v>
      </c>
      <c r="F174" s="99" t="s">
        <v>460</v>
      </c>
      <c r="G174" s="93" t="s">
        <v>2</v>
      </c>
      <c r="H174" s="94">
        <v>0</v>
      </c>
      <c r="I174" s="94">
        <v>0</v>
      </c>
      <c r="J174" s="94">
        <v>0</v>
      </c>
      <c r="K174" s="94">
        <v>0</v>
      </c>
      <c r="L174" s="95">
        <f t="shared" si="8"/>
        <v>0</v>
      </c>
      <c r="M174" s="94">
        <v>9</v>
      </c>
      <c r="N174" s="94">
        <v>31</v>
      </c>
      <c r="O174" s="94">
        <v>66</v>
      </c>
      <c r="P174" s="94">
        <v>15</v>
      </c>
      <c r="Q174" s="94">
        <v>93</v>
      </c>
      <c r="R174" s="95">
        <f t="shared" si="9"/>
        <v>214</v>
      </c>
      <c r="S174" s="94">
        <v>1</v>
      </c>
      <c r="T174" s="96">
        <f t="shared" si="10"/>
        <v>215</v>
      </c>
      <c r="U174" s="94">
        <v>0</v>
      </c>
      <c r="V174" s="94">
        <v>11</v>
      </c>
      <c r="W174" s="97">
        <f t="shared" si="11"/>
        <v>19.454545454545453</v>
      </c>
    </row>
    <row r="175" spans="1:23" ht="35.1" customHeight="1" x14ac:dyDescent="0.3">
      <c r="A175" s="91" t="s">
        <v>378</v>
      </c>
      <c r="B175" s="92" t="s">
        <v>100</v>
      </c>
      <c r="C175" s="93" t="s">
        <v>379</v>
      </c>
      <c r="D175" s="91" t="s">
        <v>428</v>
      </c>
      <c r="E175" s="92" t="s">
        <v>88</v>
      </c>
      <c r="F175" s="99" t="s">
        <v>29</v>
      </c>
      <c r="G175" s="93" t="s">
        <v>89</v>
      </c>
      <c r="H175" s="94">
        <v>0</v>
      </c>
      <c r="I175" s="94">
        <v>52</v>
      </c>
      <c r="J175" s="94">
        <v>49</v>
      </c>
      <c r="K175" s="94">
        <v>46</v>
      </c>
      <c r="L175" s="95">
        <f t="shared" si="8"/>
        <v>147</v>
      </c>
      <c r="M175" s="94">
        <v>49</v>
      </c>
      <c r="N175" s="94">
        <v>47</v>
      </c>
      <c r="O175" s="94">
        <v>69</v>
      </c>
      <c r="P175" s="94">
        <v>26</v>
      </c>
      <c r="Q175" s="94">
        <v>25</v>
      </c>
      <c r="R175" s="95">
        <f t="shared" si="9"/>
        <v>216</v>
      </c>
      <c r="S175" s="94">
        <v>0</v>
      </c>
      <c r="T175" s="96">
        <f t="shared" si="10"/>
        <v>363</v>
      </c>
      <c r="U175" s="94">
        <v>6</v>
      </c>
      <c r="V175" s="94">
        <v>12</v>
      </c>
      <c r="W175" s="97">
        <f t="shared" si="11"/>
        <v>20.166666666666668</v>
      </c>
    </row>
    <row r="176" spans="1:23" ht="35.1" customHeight="1" x14ac:dyDescent="0.3">
      <c r="A176" s="91" t="s">
        <v>380</v>
      </c>
      <c r="B176" s="92" t="s">
        <v>56</v>
      </c>
      <c r="C176" s="93" t="s">
        <v>381</v>
      </c>
      <c r="D176" s="91" t="s">
        <v>428</v>
      </c>
      <c r="E176" s="92" t="s">
        <v>92</v>
      </c>
      <c r="F176" s="99" t="s">
        <v>22</v>
      </c>
      <c r="G176" s="93" t="s">
        <v>165</v>
      </c>
      <c r="H176" s="94">
        <v>0</v>
      </c>
      <c r="I176" s="94">
        <v>36</v>
      </c>
      <c r="J176" s="94">
        <v>34</v>
      </c>
      <c r="K176" s="94">
        <v>37</v>
      </c>
      <c r="L176" s="95">
        <f t="shared" si="8"/>
        <v>107</v>
      </c>
      <c r="M176" s="94">
        <v>0</v>
      </c>
      <c r="N176" s="94">
        <v>0</v>
      </c>
      <c r="O176" s="94">
        <v>0</v>
      </c>
      <c r="P176" s="94">
        <v>0</v>
      </c>
      <c r="Q176" s="94">
        <v>0</v>
      </c>
      <c r="R176" s="95">
        <f t="shared" si="9"/>
        <v>0</v>
      </c>
      <c r="S176" s="94">
        <v>0</v>
      </c>
      <c r="T176" s="96">
        <f t="shared" si="10"/>
        <v>107</v>
      </c>
      <c r="U176" s="94">
        <v>5</v>
      </c>
      <c r="V176" s="94">
        <v>0</v>
      </c>
      <c r="W176" s="97">
        <f t="shared" si="11"/>
        <v>21.4</v>
      </c>
    </row>
    <row r="177" spans="1:24" ht="35.1" customHeight="1" x14ac:dyDescent="0.3">
      <c r="A177" s="91" t="s">
        <v>429</v>
      </c>
      <c r="B177" s="92" t="s">
        <v>100</v>
      </c>
      <c r="C177" s="93" t="s">
        <v>430</v>
      </c>
      <c r="D177" s="91" t="s">
        <v>413</v>
      </c>
      <c r="E177" s="92" t="s">
        <v>92</v>
      </c>
      <c r="F177" s="99" t="s">
        <v>31</v>
      </c>
      <c r="G177" s="93" t="s">
        <v>431</v>
      </c>
      <c r="H177" s="94">
        <v>0</v>
      </c>
      <c r="I177" s="94">
        <v>24</v>
      </c>
      <c r="J177" s="94">
        <v>32</v>
      </c>
      <c r="K177" s="94">
        <v>26</v>
      </c>
      <c r="L177" s="95">
        <f t="shared" si="8"/>
        <v>82</v>
      </c>
      <c r="M177" s="94">
        <v>27</v>
      </c>
      <c r="N177" s="94">
        <v>23</v>
      </c>
      <c r="O177" s="94">
        <v>22</v>
      </c>
      <c r="P177" s="94">
        <v>15</v>
      </c>
      <c r="Q177" s="94">
        <v>19</v>
      </c>
      <c r="R177" s="95">
        <f t="shared" si="9"/>
        <v>106</v>
      </c>
      <c r="S177" s="94">
        <v>0</v>
      </c>
      <c r="T177" s="96">
        <f t="shared" si="10"/>
        <v>188</v>
      </c>
      <c r="U177" s="94">
        <v>4</v>
      </c>
      <c r="V177" s="94">
        <v>7</v>
      </c>
      <c r="W177" s="97">
        <f t="shared" si="11"/>
        <v>17.09090909090909</v>
      </c>
    </row>
    <row r="178" spans="1:24" ht="35.1" customHeight="1" x14ac:dyDescent="0.3">
      <c r="A178" s="91" t="s">
        <v>432</v>
      </c>
      <c r="B178" s="92" t="s">
        <v>55</v>
      </c>
      <c r="C178" s="93" t="s">
        <v>433</v>
      </c>
      <c r="D178" s="91" t="s">
        <v>413</v>
      </c>
      <c r="E178" s="92" t="s">
        <v>88</v>
      </c>
      <c r="F178" s="99" t="s">
        <v>32</v>
      </c>
      <c r="G178" s="93" t="s">
        <v>434</v>
      </c>
      <c r="H178" s="94">
        <v>0</v>
      </c>
      <c r="I178" s="94">
        <v>4</v>
      </c>
      <c r="J178" s="94">
        <v>113</v>
      </c>
      <c r="K178" s="94">
        <v>20</v>
      </c>
      <c r="L178" s="95">
        <f t="shared" si="8"/>
        <v>137</v>
      </c>
      <c r="M178" s="94">
        <v>20</v>
      </c>
      <c r="N178" s="94">
        <v>22</v>
      </c>
      <c r="O178" s="94">
        <v>21</v>
      </c>
      <c r="P178" s="94">
        <v>22</v>
      </c>
      <c r="Q178" s="94">
        <v>46</v>
      </c>
      <c r="R178" s="95">
        <f t="shared" si="9"/>
        <v>131</v>
      </c>
      <c r="S178" s="94">
        <v>0</v>
      </c>
      <c r="T178" s="96">
        <f t="shared" si="10"/>
        <v>268</v>
      </c>
      <c r="U178" s="94">
        <v>6</v>
      </c>
      <c r="V178" s="94">
        <v>8</v>
      </c>
      <c r="W178" s="97">
        <f t="shared" si="11"/>
        <v>19.142857142857142</v>
      </c>
    </row>
    <row r="179" spans="1:24" ht="35.1" customHeight="1" x14ac:dyDescent="0.3">
      <c r="A179" s="91" t="s">
        <v>435</v>
      </c>
      <c r="B179" s="92" t="s">
        <v>100</v>
      </c>
      <c r="C179" s="93" t="s">
        <v>436</v>
      </c>
      <c r="D179" s="91" t="s">
        <v>413</v>
      </c>
      <c r="E179" s="92" t="s">
        <v>92</v>
      </c>
      <c r="F179" s="99" t="s">
        <v>460</v>
      </c>
      <c r="G179" s="93" t="s">
        <v>437</v>
      </c>
      <c r="H179" s="94">
        <v>0</v>
      </c>
      <c r="I179" s="94">
        <v>49</v>
      </c>
      <c r="J179" s="94">
        <v>41</v>
      </c>
      <c r="K179" s="94">
        <v>176</v>
      </c>
      <c r="L179" s="95">
        <f t="shared" si="8"/>
        <v>266</v>
      </c>
      <c r="M179" s="94">
        <v>32</v>
      </c>
      <c r="N179" s="94">
        <v>34</v>
      </c>
      <c r="O179" s="94">
        <v>36</v>
      </c>
      <c r="P179" s="94">
        <v>33</v>
      </c>
      <c r="Q179" s="94">
        <v>26</v>
      </c>
      <c r="R179" s="95">
        <f t="shared" si="9"/>
        <v>161</v>
      </c>
      <c r="S179" s="94">
        <v>0</v>
      </c>
      <c r="T179" s="96">
        <f t="shared" si="10"/>
        <v>427</v>
      </c>
      <c r="U179" s="94">
        <v>11</v>
      </c>
      <c r="V179" s="94">
        <v>10</v>
      </c>
      <c r="W179" s="97">
        <f t="shared" si="11"/>
        <v>20.333333333333332</v>
      </c>
    </row>
    <row r="180" spans="1:24" ht="35.1" customHeight="1" x14ac:dyDescent="0.3">
      <c r="A180" s="91" t="s">
        <v>438</v>
      </c>
      <c r="B180" s="92" t="s">
        <v>55</v>
      </c>
      <c r="C180" s="93" t="s">
        <v>439</v>
      </c>
      <c r="D180" s="91" t="s">
        <v>413</v>
      </c>
      <c r="E180" s="92" t="s">
        <v>402</v>
      </c>
      <c r="F180" s="99" t="s">
        <v>29</v>
      </c>
      <c r="G180" s="93" t="s">
        <v>440</v>
      </c>
      <c r="H180" s="94">
        <v>0</v>
      </c>
      <c r="I180" s="94">
        <v>25</v>
      </c>
      <c r="J180" s="94">
        <v>25</v>
      </c>
      <c r="K180" s="94">
        <v>26</v>
      </c>
      <c r="L180" s="95">
        <f t="shared" si="8"/>
        <v>76</v>
      </c>
      <c r="M180" s="94">
        <v>48</v>
      </c>
      <c r="N180" s="94">
        <v>32</v>
      </c>
      <c r="O180" s="94">
        <v>23</v>
      </c>
      <c r="P180" s="94">
        <v>49</v>
      </c>
      <c r="Q180" s="94">
        <v>48</v>
      </c>
      <c r="R180" s="95">
        <f t="shared" si="9"/>
        <v>200</v>
      </c>
      <c r="S180" s="94">
        <v>0</v>
      </c>
      <c r="T180" s="96">
        <f t="shared" si="10"/>
        <v>276</v>
      </c>
      <c r="U180" s="94">
        <v>3</v>
      </c>
      <c r="V180" s="94">
        <v>10</v>
      </c>
      <c r="W180" s="97">
        <f t="shared" si="11"/>
        <v>21.23076923076923</v>
      </c>
    </row>
    <row r="181" spans="1:24" ht="35.1" customHeight="1" x14ac:dyDescent="0.3">
      <c r="A181" s="91" t="s">
        <v>441</v>
      </c>
      <c r="B181" s="92" t="s">
        <v>442</v>
      </c>
      <c r="C181" s="93" t="s">
        <v>443</v>
      </c>
      <c r="D181" s="91" t="s">
        <v>423</v>
      </c>
      <c r="E181" s="92" t="s">
        <v>88</v>
      </c>
      <c r="F181" s="99" t="s">
        <v>37</v>
      </c>
      <c r="G181" s="93" t="s">
        <v>444</v>
      </c>
      <c r="H181" s="94">
        <v>0</v>
      </c>
      <c r="I181" s="94">
        <v>0</v>
      </c>
      <c r="J181" s="94">
        <v>0</v>
      </c>
      <c r="K181" s="94">
        <v>0</v>
      </c>
      <c r="L181" s="95">
        <f t="shared" si="8"/>
        <v>0</v>
      </c>
      <c r="M181" s="94">
        <v>4</v>
      </c>
      <c r="N181" s="94">
        <v>6</v>
      </c>
      <c r="O181" s="94">
        <v>0</v>
      </c>
      <c r="P181" s="94">
        <v>0</v>
      </c>
      <c r="Q181" s="94">
        <v>0</v>
      </c>
      <c r="R181" s="95">
        <f t="shared" si="9"/>
        <v>10</v>
      </c>
      <c r="S181" s="94">
        <v>0</v>
      </c>
      <c r="T181" s="96">
        <f t="shared" si="10"/>
        <v>10</v>
      </c>
      <c r="U181" s="94">
        <v>0</v>
      </c>
      <c r="V181" s="94">
        <v>1</v>
      </c>
      <c r="W181" s="97">
        <f t="shared" si="11"/>
        <v>10</v>
      </c>
    </row>
    <row r="182" spans="1:24" ht="35.1" customHeight="1" x14ac:dyDescent="0.3">
      <c r="A182" s="91" t="s">
        <v>445</v>
      </c>
      <c r="B182" s="92" t="s">
        <v>57</v>
      </c>
      <c r="C182" s="93" t="s">
        <v>446</v>
      </c>
      <c r="D182" s="91" t="s">
        <v>423</v>
      </c>
      <c r="E182" s="92" t="s">
        <v>88</v>
      </c>
      <c r="F182" s="99" t="s">
        <v>32</v>
      </c>
      <c r="G182" s="93" t="s">
        <v>444</v>
      </c>
      <c r="H182" s="94">
        <v>0</v>
      </c>
      <c r="I182" s="94">
        <v>0</v>
      </c>
      <c r="J182" s="94">
        <v>0</v>
      </c>
      <c r="K182" s="94">
        <v>0</v>
      </c>
      <c r="L182" s="95">
        <f t="shared" si="8"/>
        <v>0</v>
      </c>
      <c r="M182" s="94">
        <v>1</v>
      </c>
      <c r="N182" s="94">
        <v>1</v>
      </c>
      <c r="O182" s="94">
        <v>2</v>
      </c>
      <c r="P182" s="94">
        <v>0</v>
      </c>
      <c r="Q182" s="94">
        <v>0</v>
      </c>
      <c r="R182" s="95">
        <f t="shared" si="9"/>
        <v>4</v>
      </c>
      <c r="S182" s="94">
        <v>0</v>
      </c>
      <c r="T182" s="96">
        <f t="shared" si="10"/>
        <v>4</v>
      </c>
      <c r="U182" s="94">
        <v>0</v>
      </c>
      <c r="V182" s="94">
        <v>1</v>
      </c>
      <c r="W182" s="97">
        <f t="shared" si="11"/>
        <v>4</v>
      </c>
      <c r="X182" s="81"/>
    </row>
    <row r="183" spans="1:24" ht="35.1" customHeight="1" x14ac:dyDescent="0.3">
      <c r="A183" s="91" t="s">
        <v>481</v>
      </c>
      <c r="B183" s="92" t="s">
        <v>100</v>
      </c>
      <c r="C183" s="93" t="s">
        <v>482</v>
      </c>
      <c r="D183" s="91" t="s">
        <v>413</v>
      </c>
      <c r="E183" s="92" t="s">
        <v>92</v>
      </c>
      <c r="F183" s="99" t="s">
        <v>460</v>
      </c>
      <c r="G183" s="93" t="s">
        <v>165</v>
      </c>
      <c r="H183" s="94">
        <v>0</v>
      </c>
      <c r="I183" s="94">
        <v>60</v>
      </c>
      <c r="J183" s="94">
        <v>58</v>
      </c>
      <c r="K183" s="94">
        <v>43</v>
      </c>
      <c r="L183" s="95">
        <f>SUM(H183:K183)</f>
        <v>161</v>
      </c>
      <c r="M183" s="94">
        <v>65</v>
      </c>
      <c r="N183" s="94">
        <v>64</v>
      </c>
      <c r="O183" s="94">
        <v>35</v>
      </c>
      <c r="P183" s="94">
        <v>34</v>
      </c>
      <c r="Q183" s="94">
        <v>16</v>
      </c>
      <c r="R183" s="95">
        <f>SUM(M183:Q183)</f>
        <v>214</v>
      </c>
      <c r="S183" s="94">
        <v>0</v>
      </c>
      <c r="T183" s="96">
        <f>SUM(R183,L183,S183)</f>
        <v>375</v>
      </c>
      <c r="U183" s="94">
        <v>7</v>
      </c>
      <c r="V183" s="94">
        <v>16</v>
      </c>
      <c r="W183" s="97">
        <f>(L183+R183)/(U183+V183)</f>
        <v>16.304347826086957</v>
      </c>
      <c r="X183" s="81"/>
    </row>
    <row r="192" spans="1:24" x14ac:dyDescent="0.3">
      <c r="A192" s="163" t="s">
        <v>400</v>
      </c>
      <c r="B192" s="163"/>
      <c r="C192" s="163"/>
    </row>
  </sheetData>
  <mergeCells count="4">
    <mergeCell ref="H2:L2"/>
    <mergeCell ref="M2:R2"/>
    <mergeCell ref="U2:W2"/>
    <mergeCell ref="A192:C192"/>
  </mergeCells>
  <printOptions horizontalCentered="1"/>
  <pageMargins left="0.15748031496062992" right="0.15748031496062992" top="0.15748031496062992" bottom="0.74803149606299213" header="0.15748031496062992" footer="0.11811023622047245"/>
  <pageSetup paperSize="9" scale="59" orientation="landscape" r:id="rId1"/>
  <headerFooter>
    <oddFooter>&amp;R&amp;16Page &amp;P/&amp;N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rgb="FF00B050"/>
  </sheetPr>
  <dimension ref="A1:V48"/>
  <sheetViews>
    <sheetView view="pageBreakPreview" topLeftCell="A7" zoomScale="70" zoomScaleNormal="100" zoomScaleSheetLayoutView="70" zoomScalePageLayoutView="70" workbookViewId="0">
      <selection activeCell="F26" sqref="F26"/>
    </sheetView>
  </sheetViews>
  <sheetFormatPr baseColWidth="10" defaultColWidth="11.44140625" defaultRowHeight="14.4" x14ac:dyDescent="0.3"/>
  <cols>
    <col min="1" max="1" width="33.109375" style="9" customWidth="1"/>
    <col min="2" max="5" width="8.44140625" style="9" customWidth="1"/>
    <col min="6" max="6" width="11.109375" style="9" bestFit="1" customWidth="1"/>
    <col min="7" max="12" width="8.44140625" style="9" customWidth="1"/>
    <col min="13" max="13" width="10.109375" style="9" customWidth="1"/>
    <col min="14" max="14" width="11" style="9" customWidth="1"/>
    <col min="15" max="17" width="8.44140625" style="9" customWidth="1"/>
    <col min="18" max="16384" width="11.44140625" style="9"/>
  </cols>
  <sheetData>
    <row r="1" spans="1:22" s="7" customFormat="1" ht="23.4" x14ac:dyDescent="0.3">
      <c r="A1" s="150" t="s">
        <v>620</v>
      </c>
      <c r="B1" s="72"/>
      <c r="C1" s="73"/>
      <c r="D1" s="72"/>
      <c r="E1" s="74"/>
      <c r="F1" s="72"/>
      <c r="G1" s="75"/>
      <c r="H1" s="75"/>
      <c r="I1" s="75"/>
      <c r="J1" s="75"/>
      <c r="K1" s="75"/>
      <c r="L1" s="75"/>
      <c r="M1" s="75"/>
      <c r="N1" s="75"/>
      <c r="O1" s="75"/>
      <c r="P1" s="75"/>
      <c r="Q1" s="75"/>
      <c r="R1" s="75"/>
      <c r="S1" s="75"/>
      <c r="T1" s="75"/>
      <c r="U1" s="75"/>
      <c r="V1" s="75"/>
    </row>
    <row r="2" spans="1:22" x14ac:dyDescent="0.3">
      <c r="A2" s="9" t="s">
        <v>71</v>
      </c>
    </row>
    <row r="3" spans="1:22" ht="60" customHeight="1" x14ac:dyDescent="0.3">
      <c r="A3" s="121" t="s">
        <v>84</v>
      </c>
      <c r="B3" s="121" t="s">
        <v>12</v>
      </c>
      <c r="C3" s="121" t="s">
        <v>13</v>
      </c>
      <c r="D3" s="121" t="s">
        <v>14</v>
      </c>
      <c r="E3" s="121" t="s">
        <v>15</v>
      </c>
      <c r="F3" s="124" t="s">
        <v>504</v>
      </c>
      <c r="G3" s="121" t="s">
        <v>16</v>
      </c>
      <c r="H3" s="121" t="s">
        <v>17</v>
      </c>
      <c r="I3" s="121" t="s">
        <v>18</v>
      </c>
      <c r="J3" s="121" t="s">
        <v>19</v>
      </c>
      <c r="K3" s="121" t="s">
        <v>20</v>
      </c>
      <c r="L3" s="121" t="s">
        <v>538</v>
      </c>
      <c r="M3" s="124" t="s">
        <v>505</v>
      </c>
      <c r="N3" s="121" t="s">
        <v>506</v>
      </c>
      <c r="O3" s="124" t="s">
        <v>507</v>
      </c>
      <c r="P3" s="121" t="s">
        <v>463</v>
      </c>
      <c r="Q3" s="121" t="s">
        <v>464</v>
      </c>
      <c r="R3" s="121" t="s">
        <v>543</v>
      </c>
      <c r="S3" s="121" t="s">
        <v>518</v>
      </c>
      <c r="T3" s="121" t="s">
        <v>517</v>
      </c>
    </row>
    <row r="4" spans="1:22" ht="27.75" customHeight="1" x14ac:dyDescent="0.3">
      <c r="A4" s="7" t="s">
        <v>22</v>
      </c>
      <c r="B4" s="125">
        <v>7</v>
      </c>
      <c r="C4" s="125">
        <v>133</v>
      </c>
      <c r="D4" s="125">
        <v>161</v>
      </c>
      <c r="E4" s="125">
        <v>154</v>
      </c>
      <c r="F4" s="125">
        <v>455</v>
      </c>
      <c r="G4" s="125">
        <v>187</v>
      </c>
      <c r="H4" s="125">
        <v>163</v>
      </c>
      <c r="I4" s="125">
        <v>162</v>
      </c>
      <c r="J4" s="125">
        <v>146</v>
      </c>
      <c r="K4" s="125">
        <v>154</v>
      </c>
      <c r="L4" s="125">
        <v>0</v>
      </c>
      <c r="M4" s="125">
        <v>812</v>
      </c>
      <c r="N4" s="161">
        <v>16</v>
      </c>
      <c r="O4" s="125">
        <v>1283</v>
      </c>
      <c r="P4" s="125">
        <v>22</v>
      </c>
      <c r="Q4" s="125">
        <v>45</v>
      </c>
      <c r="R4" s="125">
        <v>0</v>
      </c>
      <c r="S4" s="125">
        <v>1</v>
      </c>
      <c r="T4" s="125">
        <v>68</v>
      </c>
    </row>
    <row r="5" spans="1:22" ht="27.75" customHeight="1" x14ac:dyDescent="0.3">
      <c r="A5" s="7" t="s">
        <v>23</v>
      </c>
      <c r="B5" s="125">
        <v>1</v>
      </c>
      <c r="C5" s="125">
        <v>17</v>
      </c>
      <c r="D5" s="125">
        <v>16</v>
      </c>
      <c r="E5" s="125">
        <v>19</v>
      </c>
      <c r="F5" s="125">
        <v>53</v>
      </c>
      <c r="G5" s="125">
        <v>15</v>
      </c>
      <c r="H5" s="125">
        <v>18</v>
      </c>
      <c r="I5" s="125">
        <v>14</v>
      </c>
      <c r="J5" s="125">
        <v>12</v>
      </c>
      <c r="K5" s="125">
        <v>22</v>
      </c>
      <c r="L5" s="125">
        <v>0</v>
      </c>
      <c r="M5" s="125">
        <v>81</v>
      </c>
      <c r="N5" s="161">
        <v>5</v>
      </c>
      <c r="O5" s="125">
        <v>139</v>
      </c>
      <c r="P5" s="125">
        <v>4</v>
      </c>
      <c r="Q5" s="125">
        <v>5</v>
      </c>
      <c r="R5" s="125">
        <v>0</v>
      </c>
      <c r="S5" s="125">
        <v>1</v>
      </c>
      <c r="T5" s="125">
        <v>10</v>
      </c>
    </row>
    <row r="6" spans="1:22" ht="27.75" customHeight="1" x14ac:dyDescent="0.3">
      <c r="A6" s="7" t="s">
        <v>24</v>
      </c>
      <c r="B6" s="125">
        <v>4</v>
      </c>
      <c r="C6" s="125">
        <v>32</v>
      </c>
      <c r="D6" s="125">
        <v>43</v>
      </c>
      <c r="E6" s="125">
        <v>52</v>
      </c>
      <c r="F6" s="125">
        <v>131</v>
      </c>
      <c r="G6" s="125">
        <v>68</v>
      </c>
      <c r="H6" s="125">
        <v>42</v>
      </c>
      <c r="I6" s="125">
        <v>49</v>
      </c>
      <c r="J6" s="125">
        <v>56</v>
      </c>
      <c r="K6" s="125">
        <v>53</v>
      </c>
      <c r="L6" s="125">
        <v>0</v>
      </c>
      <c r="M6" s="125">
        <v>268</v>
      </c>
      <c r="N6" s="161">
        <v>0</v>
      </c>
      <c r="O6" s="125">
        <v>399</v>
      </c>
      <c r="P6" s="125">
        <v>5</v>
      </c>
      <c r="Q6" s="125">
        <v>17</v>
      </c>
      <c r="R6" s="125">
        <v>0</v>
      </c>
      <c r="S6" s="125">
        <v>0</v>
      </c>
      <c r="T6" s="125">
        <v>22</v>
      </c>
    </row>
    <row r="7" spans="1:22" ht="27.75" customHeight="1" x14ac:dyDescent="0.3">
      <c r="A7" s="7" t="s">
        <v>25</v>
      </c>
      <c r="B7" s="125">
        <v>0</v>
      </c>
      <c r="C7" s="125">
        <v>1227</v>
      </c>
      <c r="D7" s="125">
        <v>1315</v>
      </c>
      <c r="E7" s="125">
        <v>1433</v>
      </c>
      <c r="F7" s="125">
        <v>3975</v>
      </c>
      <c r="G7" s="125">
        <v>1387</v>
      </c>
      <c r="H7" s="125">
        <v>1451</v>
      </c>
      <c r="I7" s="125">
        <v>1471</v>
      </c>
      <c r="J7" s="125">
        <v>1276</v>
      </c>
      <c r="K7" s="125">
        <v>1181</v>
      </c>
      <c r="L7" s="125">
        <v>0</v>
      </c>
      <c r="M7" s="125">
        <v>6766</v>
      </c>
      <c r="N7" s="161">
        <v>81</v>
      </c>
      <c r="O7" s="125">
        <v>10822</v>
      </c>
      <c r="P7" s="125">
        <v>172</v>
      </c>
      <c r="Q7" s="125">
        <v>383</v>
      </c>
      <c r="R7" s="125">
        <v>0</v>
      </c>
      <c r="S7" s="125">
        <v>11</v>
      </c>
      <c r="T7" s="125">
        <v>566</v>
      </c>
    </row>
    <row r="8" spans="1:22" ht="27.75" customHeight="1" x14ac:dyDescent="0.3">
      <c r="A8" s="7" t="s">
        <v>26</v>
      </c>
      <c r="B8" s="125">
        <v>0</v>
      </c>
      <c r="C8" s="125">
        <v>113</v>
      </c>
      <c r="D8" s="125">
        <v>180</v>
      </c>
      <c r="E8" s="125">
        <v>173</v>
      </c>
      <c r="F8" s="125">
        <v>466</v>
      </c>
      <c r="G8" s="125">
        <v>178</v>
      </c>
      <c r="H8" s="125">
        <v>206</v>
      </c>
      <c r="I8" s="125">
        <v>181</v>
      </c>
      <c r="J8" s="125">
        <v>155</v>
      </c>
      <c r="K8" s="125">
        <v>171</v>
      </c>
      <c r="L8" s="125">
        <v>0</v>
      </c>
      <c r="M8" s="125">
        <v>891</v>
      </c>
      <c r="N8" s="161">
        <v>1</v>
      </c>
      <c r="O8" s="125">
        <v>1358</v>
      </c>
      <c r="P8" s="125">
        <v>21</v>
      </c>
      <c r="Q8" s="125">
        <v>53</v>
      </c>
      <c r="R8" s="125">
        <v>0</v>
      </c>
      <c r="S8" s="125">
        <v>1</v>
      </c>
      <c r="T8" s="125">
        <v>75</v>
      </c>
    </row>
    <row r="9" spans="1:22" ht="27.75" customHeight="1" x14ac:dyDescent="0.3">
      <c r="A9" s="7" t="s">
        <v>27</v>
      </c>
      <c r="B9" s="125">
        <v>4</v>
      </c>
      <c r="C9" s="125">
        <v>39</v>
      </c>
      <c r="D9" s="125">
        <v>31</v>
      </c>
      <c r="E9" s="125">
        <v>37</v>
      </c>
      <c r="F9" s="125">
        <v>111</v>
      </c>
      <c r="G9" s="125">
        <v>37</v>
      </c>
      <c r="H9" s="125">
        <v>29</v>
      </c>
      <c r="I9" s="125">
        <v>37</v>
      </c>
      <c r="J9" s="125">
        <v>23</v>
      </c>
      <c r="K9" s="125">
        <v>39</v>
      </c>
      <c r="L9" s="125">
        <v>0</v>
      </c>
      <c r="M9" s="125">
        <v>165</v>
      </c>
      <c r="N9" s="161">
        <v>0</v>
      </c>
      <c r="O9" s="125">
        <v>276</v>
      </c>
      <c r="P9" s="125">
        <v>5</v>
      </c>
      <c r="Q9" s="125">
        <v>10</v>
      </c>
      <c r="R9" s="125">
        <v>0</v>
      </c>
      <c r="S9" s="125">
        <v>0</v>
      </c>
      <c r="T9" s="125">
        <v>15</v>
      </c>
    </row>
    <row r="10" spans="1:22" ht="27.75" customHeight="1" x14ac:dyDescent="0.3">
      <c r="A10" s="7" t="s">
        <v>28</v>
      </c>
      <c r="B10" s="125">
        <v>0</v>
      </c>
      <c r="C10" s="125">
        <v>526</v>
      </c>
      <c r="D10" s="125">
        <v>561</v>
      </c>
      <c r="E10" s="125">
        <v>637</v>
      </c>
      <c r="F10" s="125">
        <v>1724</v>
      </c>
      <c r="G10" s="125">
        <v>626</v>
      </c>
      <c r="H10" s="125">
        <v>585</v>
      </c>
      <c r="I10" s="125">
        <v>544</v>
      </c>
      <c r="J10" s="125">
        <v>515</v>
      </c>
      <c r="K10" s="125">
        <v>530</v>
      </c>
      <c r="L10" s="125">
        <v>7</v>
      </c>
      <c r="M10" s="125">
        <v>2807</v>
      </c>
      <c r="N10" s="161">
        <v>81</v>
      </c>
      <c r="O10" s="125">
        <v>4612</v>
      </c>
      <c r="P10" s="125">
        <v>75</v>
      </c>
      <c r="Q10" s="125">
        <v>172</v>
      </c>
      <c r="R10" s="125">
        <v>1</v>
      </c>
      <c r="S10" s="125">
        <v>7</v>
      </c>
      <c r="T10" s="125">
        <v>255</v>
      </c>
    </row>
    <row r="11" spans="1:22" s="6" customFormat="1" ht="27.75" customHeight="1" x14ac:dyDescent="0.3">
      <c r="A11" s="7" t="s">
        <v>29</v>
      </c>
      <c r="B11" s="125">
        <v>0</v>
      </c>
      <c r="C11" s="125">
        <v>335</v>
      </c>
      <c r="D11" s="125">
        <v>399</v>
      </c>
      <c r="E11" s="125">
        <v>435</v>
      </c>
      <c r="F11" s="125">
        <v>1169</v>
      </c>
      <c r="G11" s="125">
        <v>484</v>
      </c>
      <c r="H11" s="125">
        <v>440</v>
      </c>
      <c r="I11" s="125">
        <v>415</v>
      </c>
      <c r="J11" s="125">
        <v>418</v>
      </c>
      <c r="K11" s="125">
        <v>375</v>
      </c>
      <c r="L11" s="125">
        <v>0</v>
      </c>
      <c r="M11" s="125">
        <v>2132</v>
      </c>
      <c r="N11" s="161">
        <v>45</v>
      </c>
      <c r="O11" s="125">
        <v>3346</v>
      </c>
      <c r="P11" s="125">
        <v>51</v>
      </c>
      <c r="Q11" s="125">
        <v>131</v>
      </c>
      <c r="R11" s="125">
        <v>0</v>
      </c>
      <c r="S11" s="125">
        <v>4</v>
      </c>
      <c r="T11" s="125">
        <v>186</v>
      </c>
    </row>
    <row r="12" spans="1:22" s="6" customFormat="1" ht="27.75" customHeight="1" x14ac:dyDescent="0.3">
      <c r="A12" s="7" t="s">
        <v>30</v>
      </c>
      <c r="B12" s="125">
        <v>10</v>
      </c>
      <c r="C12" s="125">
        <v>224</v>
      </c>
      <c r="D12" s="125">
        <v>289</v>
      </c>
      <c r="E12" s="125">
        <v>302</v>
      </c>
      <c r="F12" s="125">
        <v>825</v>
      </c>
      <c r="G12" s="125">
        <v>322</v>
      </c>
      <c r="H12" s="125">
        <v>255</v>
      </c>
      <c r="I12" s="125">
        <v>268</v>
      </c>
      <c r="J12" s="125">
        <v>249</v>
      </c>
      <c r="K12" s="125">
        <v>275</v>
      </c>
      <c r="L12" s="125">
        <v>0</v>
      </c>
      <c r="M12" s="125">
        <v>1369</v>
      </c>
      <c r="N12" s="161">
        <v>8</v>
      </c>
      <c r="O12" s="125">
        <v>2202</v>
      </c>
      <c r="P12" s="125">
        <v>33</v>
      </c>
      <c r="Q12" s="125">
        <v>74</v>
      </c>
      <c r="R12" s="125">
        <v>0</v>
      </c>
      <c r="S12" s="125">
        <v>2</v>
      </c>
      <c r="T12" s="125">
        <v>109</v>
      </c>
    </row>
    <row r="13" spans="1:22" s="6" customFormat="1" ht="27.75" customHeight="1" x14ac:dyDescent="0.3">
      <c r="A13" s="7" t="s">
        <v>31</v>
      </c>
      <c r="B13" s="125">
        <v>2</v>
      </c>
      <c r="C13" s="125">
        <v>122</v>
      </c>
      <c r="D13" s="125">
        <v>167</v>
      </c>
      <c r="E13" s="125">
        <v>156</v>
      </c>
      <c r="F13" s="125">
        <v>447</v>
      </c>
      <c r="G13" s="125">
        <v>147</v>
      </c>
      <c r="H13" s="125">
        <v>187</v>
      </c>
      <c r="I13" s="125">
        <v>182</v>
      </c>
      <c r="J13" s="125">
        <v>132</v>
      </c>
      <c r="K13" s="125">
        <v>148</v>
      </c>
      <c r="L13" s="125">
        <v>0</v>
      </c>
      <c r="M13" s="125">
        <v>796</v>
      </c>
      <c r="N13" s="161">
        <v>11</v>
      </c>
      <c r="O13" s="125">
        <v>1254</v>
      </c>
      <c r="P13" s="125">
        <v>20</v>
      </c>
      <c r="Q13" s="125">
        <v>52</v>
      </c>
      <c r="R13" s="125">
        <v>0</v>
      </c>
      <c r="S13" s="125">
        <v>1</v>
      </c>
      <c r="T13" s="125">
        <v>73</v>
      </c>
    </row>
    <row r="14" spans="1:22" ht="27.75" customHeight="1" x14ac:dyDescent="0.3">
      <c r="A14" s="7" t="s">
        <v>32</v>
      </c>
      <c r="B14" s="125">
        <v>0</v>
      </c>
      <c r="C14" s="125">
        <v>676</v>
      </c>
      <c r="D14" s="125">
        <v>744</v>
      </c>
      <c r="E14" s="125">
        <v>817</v>
      </c>
      <c r="F14" s="125">
        <v>2237</v>
      </c>
      <c r="G14" s="125">
        <v>822</v>
      </c>
      <c r="H14" s="125">
        <v>853</v>
      </c>
      <c r="I14" s="125">
        <v>780</v>
      </c>
      <c r="J14" s="125">
        <v>665</v>
      </c>
      <c r="K14" s="125">
        <v>668</v>
      </c>
      <c r="L14" s="125">
        <v>0</v>
      </c>
      <c r="M14" s="125">
        <v>3788</v>
      </c>
      <c r="N14" s="161">
        <v>47</v>
      </c>
      <c r="O14" s="125">
        <v>6072</v>
      </c>
      <c r="P14" s="125">
        <v>103</v>
      </c>
      <c r="Q14" s="125">
        <v>230</v>
      </c>
      <c r="R14" s="125">
        <v>0</v>
      </c>
      <c r="S14" s="125">
        <v>7</v>
      </c>
      <c r="T14" s="125">
        <v>340</v>
      </c>
    </row>
    <row r="15" spans="1:22" ht="27.75" customHeight="1" x14ac:dyDescent="0.3">
      <c r="A15" s="7" t="s">
        <v>33</v>
      </c>
      <c r="B15" s="125">
        <v>2</v>
      </c>
      <c r="C15" s="125">
        <v>43</v>
      </c>
      <c r="D15" s="125">
        <v>41</v>
      </c>
      <c r="E15" s="125">
        <v>48</v>
      </c>
      <c r="F15" s="125">
        <v>134</v>
      </c>
      <c r="G15" s="125">
        <v>52</v>
      </c>
      <c r="H15" s="125">
        <v>43</v>
      </c>
      <c r="I15" s="125">
        <v>45</v>
      </c>
      <c r="J15" s="125">
        <v>36</v>
      </c>
      <c r="K15" s="125">
        <v>39</v>
      </c>
      <c r="L15" s="125">
        <v>0</v>
      </c>
      <c r="M15" s="125">
        <v>215</v>
      </c>
      <c r="N15" s="161">
        <v>0</v>
      </c>
      <c r="O15" s="125">
        <v>349</v>
      </c>
      <c r="P15" s="125">
        <v>7</v>
      </c>
      <c r="Q15" s="125">
        <v>14</v>
      </c>
      <c r="R15" s="125">
        <v>0</v>
      </c>
      <c r="S15" s="125">
        <v>0</v>
      </c>
      <c r="T15" s="125">
        <v>21</v>
      </c>
    </row>
    <row r="16" spans="1:22" ht="27.75" customHeight="1" x14ac:dyDescent="0.3">
      <c r="A16" s="7" t="s">
        <v>34</v>
      </c>
      <c r="B16" s="125">
        <v>0</v>
      </c>
      <c r="C16" s="125">
        <v>0</v>
      </c>
      <c r="D16" s="125">
        <v>0</v>
      </c>
      <c r="E16" s="125">
        <v>0</v>
      </c>
      <c r="F16" s="125">
        <v>0</v>
      </c>
      <c r="G16" s="125">
        <v>2</v>
      </c>
      <c r="H16" s="125">
        <v>1</v>
      </c>
      <c r="I16" s="125">
        <v>1</v>
      </c>
      <c r="J16" s="125">
        <v>1</v>
      </c>
      <c r="K16" s="125">
        <v>0</v>
      </c>
      <c r="L16" s="125">
        <v>0</v>
      </c>
      <c r="M16" s="125">
        <v>5</v>
      </c>
      <c r="N16" s="161">
        <v>0</v>
      </c>
      <c r="O16" s="125">
        <v>5</v>
      </c>
      <c r="P16" s="125">
        <v>0</v>
      </c>
      <c r="Q16" s="125">
        <v>1</v>
      </c>
      <c r="R16" s="125">
        <v>0</v>
      </c>
      <c r="S16" s="125">
        <v>0</v>
      </c>
      <c r="T16" s="125">
        <v>1</v>
      </c>
    </row>
    <row r="17" spans="1:22" ht="27.75" customHeight="1" x14ac:dyDescent="0.3">
      <c r="A17" s="7" t="s">
        <v>35</v>
      </c>
      <c r="B17" s="125">
        <v>13</v>
      </c>
      <c r="C17" s="125">
        <v>44</v>
      </c>
      <c r="D17" s="125">
        <v>58</v>
      </c>
      <c r="E17" s="125">
        <v>63</v>
      </c>
      <c r="F17" s="125">
        <v>178</v>
      </c>
      <c r="G17" s="125">
        <v>47</v>
      </c>
      <c r="H17" s="125">
        <v>52</v>
      </c>
      <c r="I17" s="125">
        <v>56</v>
      </c>
      <c r="J17" s="125">
        <v>55</v>
      </c>
      <c r="K17" s="125">
        <v>63</v>
      </c>
      <c r="L17" s="125">
        <v>0</v>
      </c>
      <c r="M17" s="125">
        <v>273</v>
      </c>
      <c r="N17" s="161">
        <v>0</v>
      </c>
      <c r="O17" s="125">
        <v>451</v>
      </c>
      <c r="P17" s="125">
        <v>10</v>
      </c>
      <c r="Q17" s="125">
        <v>17</v>
      </c>
      <c r="R17" s="125">
        <v>0</v>
      </c>
      <c r="S17" s="125">
        <v>0</v>
      </c>
      <c r="T17" s="125">
        <v>27</v>
      </c>
    </row>
    <row r="18" spans="1:22" ht="27.75" customHeight="1" x14ac:dyDescent="0.3">
      <c r="A18" s="7" t="s">
        <v>36</v>
      </c>
      <c r="B18" s="125">
        <v>2</v>
      </c>
      <c r="C18" s="125">
        <v>9</v>
      </c>
      <c r="D18" s="125">
        <v>19</v>
      </c>
      <c r="E18" s="125">
        <v>14</v>
      </c>
      <c r="F18" s="125">
        <v>44</v>
      </c>
      <c r="G18" s="125">
        <v>13</v>
      </c>
      <c r="H18" s="125">
        <v>10</v>
      </c>
      <c r="I18" s="125">
        <v>15</v>
      </c>
      <c r="J18" s="125">
        <v>6</v>
      </c>
      <c r="K18" s="125">
        <v>14</v>
      </c>
      <c r="L18" s="125">
        <v>0</v>
      </c>
      <c r="M18" s="125">
        <v>58</v>
      </c>
      <c r="N18" s="161">
        <v>0</v>
      </c>
      <c r="O18" s="125">
        <v>102</v>
      </c>
      <c r="P18" s="125">
        <v>2</v>
      </c>
      <c r="Q18" s="125">
        <v>4</v>
      </c>
      <c r="R18" s="125">
        <v>0</v>
      </c>
      <c r="S18" s="125">
        <v>0</v>
      </c>
      <c r="T18" s="125">
        <v>6</v>
      </c>
    </row>
    <row r="19" spans="1:22" ht="27.75" customHeight="1" x14ac:dyDescent="0.3">
      <c r="A19" s="7" t="s">
        <v>37</v>
      </c>
      <c r="B19" s="125">
        <v>0</v>
      </c>
      <c r="C19" s="125">
        <v>377</v>
      </c>
      <c r="D19" s="125">
        <v>460</v>
      </c>
      <c r="E19" s="125">
        <v>471</v>
      </c>
      <c r="F19" s="125">
        <v>1308</v>
      </c>
      <c r="G19" s="125">
        <v>445</v>
      </c>
      <c r="H19" s="125">
        <v>449</v>
      </c>
      <c r="I19" s="125">
        <v>446</v>
      </c>
      <c r="J19" s="125">
        <v>459</v>
      </c>
      <c r="K19" s="125">
        <v>437</v>
      </c>
      <c r="L19" s="125">
        <v>0</v>
      </c>
      <c r="M19" s="125">
        <v>2236</v>
      </c>
      <c r="N19" s="161">
        <v>45</v>
      </c>
      <c r="O19" s="125">
        <v>3589</v>
      </c>
      <c r="P19" s="125">
        <v>56</v>
      </c>
      <c r="Q19" s="125">
        <v>133</v>
      </c>
      <c r="R19" s="125">
        <v>0</v>
      </c>
      <c r="S19" s="125">
        <v>4</v>
      </c>
      <c r="T19" s="125">
        <v>193</v>
      </c>
    </row>
    <row r="20" spans="1:22" ht="27.75" customHeight="1" x14ac:dyDescent="0.3">
      <c r="A20" s="7" t="s">
        <v>38</v>
      </c>
      <c r="B20" s="125">
        <v>7</v>
      </c>
      <c r="C20" s="125">
        <v>44</v>
      </c>
      <c r="D20" s="125">
        <v>63</v>
      </c>
      <c r="E20" s="125">
        <v>64</v>
      </c>
      <c r="F20" s="125">
        <v>178</v>
      </c>
      <c r="G20" s="125">
        <v>69</v>
      </c>
      <c r="H20" s="125">
        <v>63</v>
      </c>
      <c r="I20" s="125">
        <v>68</v>
      </c>
      <c r="J20" s="125">
        <v>49</v>
      </c>
      <c r="K20" s="125">
        <v>56</v>
      </c>
      <c r="L20" s="125">
        <v>0</v>
      </c>
      <c r="M20" s="125">
        <v>305</v>
      </c>
      <c r="N20" s="161">
        <v>0</v>
      </c>
      <c r="O20" s="125">
        <v>483</v>
      </c>
      <c r="P20" s="125">
        <v>9</v>
      </c>
      <c r="Q20" s="125">
        <v>16</v>
      </c>
      <c r="R20" s="125">
        <v>0</v>
      </c>
      <c r="S20" s="125">
        <v>0</v>
      </c>
      <c r="T20" s="125">
        <v>25</v>
      </c>
    </row>
    <row r="21" spans="1:22" ht="27.75" customHeight="1" x14ac:dyDescent="0.3">
      <c r="A21" s="7" t="s">
        <v>458</v>
      </c>
      <c r="B21" s="125">
        <v>0</v>
      </c>
      <c r="C21" s="125">
        <v>0</v>
      </c>
      <c r="D21" s="125">
        <v>1</v>
      </c>
      <c r="E21" s="125">
        <v>0</v>
      </c>
      <c r="F21" s="125">
        <v>1</v>
      </c>
      <c r="G21" s="125">
        <v>1</v>
      </c>
      <c r="H21" s="125">
        <v>3</v>
      </c>
      <c r="I21" s="125">
        <v>1</v>
      </c>
      <c r="J21" s="125">
        <v>0</v>
      </c>
      <c r="K21" s="125">
        <v>1</v>
      </c>
      <c r="L21" s="125">
        <v>0</v>
      </c>
      <c r="M21" s="125">
        <v>6</v>
      </c>
      <c r="N21" s="161">
        <v>0</v>
      </c>
      <c r="O21" s="125">
        <v>7</v>
      </c>
      <c r="P21" s="125">
        <v>0</v>
      </c>
      <c r="Q21" s="125">
        <v>1</v>
      </c>
      <c r="R21" s="125">
        <v>0</v>
      </c>
      <c r="S21" s="125">
        <v>0</v>
      </c>
      <c r="T21" s="125">
        <v>1</v>
      </c>
    </row>
    <row r="22" spans="1:22" s="6" customFormat="1" ht="27.75" customHeight="1" x14ac:dyDescent="0.3">
      <c r="A22" s="7" t="s">
        <v>39</v>
      </c>
      <c r="B22" s="125">
        <v>0</v>
      </c>
      <c r="C22" s="125">
        <v>71</v>
      </c>
      <c r="D22" s="125">
        <v>134</v>
      </c>
      <c r="E22" s="125">
        <v>158</v>
      </c>
      <c r="F22" s="125">
        <v>363</v>
      </c>
      <c r="G22" s="125">
        <v>104</v>
      </c>
      <c r="H22" s="125">
        <v>163</v>
      </c>
      <c r="I22" s="125">
        <v>122</v>
      </c>
      <c r="J22" s="125">
        <v>134</v>
      </c>
      <c r="K22" s="125">
        <v>164</v>
      </c>
      <c r="L22" s="125">
        <v>0</v>
      </c>
      <c r="M22" s="125">
        <v>687</v>
      </c>
      <c r="N22" s="161">
        <v>21</v>
      </c>
      <c r="O22" s="125">
        <v>1071</v>
      </c>
      <c r="P22" s="125">
        <v>17</v>
      </c>
      <c r="Q22" s="125">
        <v>41</v>
      </c>
      <c r="R22" s="125">
        <v>0</v>
      </c>
      <c r="S22" s="125">
        <v>2</v>
      </c>
      <c r="T22" s="125">
        <v>60</v>
      </c>
    </row>
    <row r="23" spans="1:22" s="6" customFormat="1" ht="27.75" customHeight="1" x14ac:dyDescent="0.3">
      <c r="A23" s="7" t="s">
        <v>521</v>
      </c>
      <c r="B23" s="125">
        <v>3</v>
      </c>
      <c r="C23" s="125">
        <v>1249</v>
      </c>
      <c r="D23" s="125">
        <v>1640</v>
      </c>
      <c r="E23" s="125">
        <v>1681</v>
      </c>
      <c r="F23" s="125">
        <v>4573</v>
      </c>
      <c r="G23" s="125">
        <v>1611</v>
      </c>
      <c r="H23" s="125">
        <v>1561</v>
      </c>
      <c r="I23" s="125">
        <v>1594</v>
      </c>
      <c r="J23" s="125">
        <v>1458</v>
      </c>
      <c r="K23" s="125">
        <v>1336</v>
      </c>
      <c r="L23" s="125">
        <v>0</v>
      </c>
      <c r="M23" s="125">
        <v>7560</v>
      </c>
      <c r="N23" s="161">
        <v>123</v>
      </c>
      <c r="O23" s="125">
        <v>12256</v>
      </c>
      <c r="P23" s="125">
        <v>192</v>
      </c>
      <c r="Q23" s="125">
        <v>444</v>
      </c>
      <c r="R23" s="125">
        <v>0</v>
      </c>
      <c r="S23" s="125">
        <v>12</v>
      </c>
      <c r="T23" s="125">
        <v>648</v>
      </c>
    </row>
    <row r="24" spans="1:22" s="6" customFormat="1" ht="27.75" customHeight="1" x14ac:dyDescent="0.3">
      <c r="A24" s="7" t="s">
        <v>40</v>
      </c>
      <c r="B24" s="125">
        <v>0</v>
      </c>
      <c r="C24" s="125">
        <v>0</v>
      </c>
      <c r="D24" s="125">
        <v>1</v>
      </c>
      <c r="E24" s="125">
        <v>3</v>
      </c>
      <c r="F24" s="125">
        <v>4</v>
      </c>
      <c r="G24" s="125">
        <v>0</v>
      </c>
      <c r="H24" s="125">
        <v>1</v>
      </c>
      <c r="I24" s="125">
        <v>4</v>
      </c>
      <c r="J24" s="125">
        <v>1</v>
      </c>
      <c r="K24" s="125">
        <v>0</v>
      </c>
      <c r="L24" s="125">
        <v>0</v>
      </c>
      <c r="M24" s="125">
        <v>6</v>
      </c>
      <c r="N24" s="161">
        <v>0</v>
      </c>
      <c r="O24" s="125">
        <v>10</v>
      </c>
      <c r="P24" s="125">
        <v>0</v>
      </c>
      <c r="Q24" s="125">
        <v>1</v>
      </c>
      <c r="R24" s="125">
        <v>0</v>
      </c>
      <c r="S24" s="125">
        <v>0</v>
      </c>
      <c r="T24" s="125">
        <v>1</v>
      </c>
    </row>
    <row r="25" spans="1:22" ht="27.75" customHeight="1" x14ac:dyDescent="0.3">
      <c r="A25" s="7" t="s">
        <v>41</v>
      </c>
      <c r="B25" s="125">
        <v>4</v>
      </c>
      <c r="C25" s="125">
        <v>42</v>
      </c>
      <c r="D25" s="125">
        <v>49</v>
      </c>
      <c r="E25" s="125">
        <v>49</v>
      </c>
      <c r="F25" s="125">
        <v>144</v>
      </c>
      <c r="G25" s="125">
        <v>53</v>
      </c>
      <c r="H25" s="125">
        <v>53</v>
      </c>
      <c r="I25" s="125">
        <v>44</v>
      </c>
      <c r="J25" s="125">
        <v>38</v>
      </c>
      <c r="K25" s="125">
        <v>48</v>
      </c>
      <c r="L25" s="125">
        <v>0</v>
      </c>
      <c r="M25" s="125">
        <v>236</v>
      </c>
      <c r="N25" s="161">
        <v>19</v>
      </c>
      <c r="O25" s="125">
        <v>399</v>
      </c>
      <c r="P25" s="125">
        <v>7</v>
      </c>
      <c r="Q25" s="125">
        <v>16</v>
      </c>
      <c r="R25" s="125">
        <v>0</v>
      </c>
      <c r="S25" s="125">
        <v>2</v>
      </c>
      <c r="T25" s="125">
        <v>25</v>
      </c>
    </row>
    <row r="26" spans="1:22" ht="21" customHeight="1" x14ac:dyDescent="0.3">
      <c r="A26" s="126" t="s">
        <v>516</v>
      </c>
      <c r="B26" s="127">
        <v>59</v>
      </c>
      <c r="C26" s="127">
        <v>5323</v>
      </c>
      <c r="D26" s="127">
        <v>6372</v>
      </c>
      <c r="E26" s="127">
        <v>6766</v>
      </c>
      <c r="F26" s="127">
        <v>18520</v>
      </c>
      <c r="G26" s="127">
        <v>6670</v>
      </c>
      <c r="H26" s="127">
        <v>6628</v>
      </c>
      <c r="I26" s="127">
        <v>6499</v>
      </c>
      <c r="J26" s="127">
        <v>5884</v>
      </c>
      <c r="K26" s="127">
        <v>5774</v>
      </c>
      <c r="L26" s="127">
        <v>7</v>
      </c>
      <c r="M26" s="127">
        <v>31462</v>
      </c>
      <c r="N26" s="127">
        <v>503</v>
      </c>
      <c r="O26" s="127">
        <v>50485</v>
      </c>
      <c r="P26" s="127">
        <v>811</v>
      </c>
      <c r="Q26" s="127">
        <v>1860</v>
      </c>
      <c r="R26" s="127">
        <v>1</v>
      </c>
      <c r="S26" s="127">
        <v>55</v>
      </c>
      <c r="T26" s="127">
        <v>2727</v>
      </c>
    </row>
    <row r="28" spans="1:22" s="7" customFormat="1" x14ac:dyDescent="0.3">
      <c r="A28" s="173" t="s">
        <v>540</v>
      </c>
      <c r="B28" s="173"/>
      <c r="C28" s="173"/>
      <c r="D28" s="82"/>
      <c r="E28" s="54"/>
      <c r="F28" s="82"/>
      <c r="G28" s="83"/>
      <c r="H28" s="83"/>
      <c r="I28" s="83"/>
      <c r="J28" s="83"/>
      <c r="K28" s="83"/>
      <c r="L28" s="83"/>
      <c r="M28" s="83"/>
      <c r="N28" s="83"/>
      <c r="O28" s="83"/>
      <c r="P28" s="83"/>
      <c r="Q28" s="83"/>
      <c r="R28" s="83"/>
      <c r="S28" s="83"/>
      <c r="T28" s="83"/>
      <c r="U28" s="83"/>
      <c r="V28" s="83"/>
    </row>
    <row r="29" spans="1:22" ht="25.8" x14ac:dyDescent="0.5">
      <c r="A29" s="13"/>
    </row>
    <row r="43" spans="1:11" ht="30" customHeight="1" x14ac:dyDescent="0.3">
      <c r="A43" s="170"/>
      <c r="B43" s="170"/>
      <c r="C43" s="170"/>
      <c r="D43" s="170"/>
      <c r="E43" s="170"/>
      <c r="F43" s="170"/>
      <c r="G43" s="170"/>
      <c r="H43" s="170"/>
      <c r="I43" s="170"/>
      <c r="J43" s="170"/>
      <c r="K43" s="70"/>
    </row>
    <row r="44" spans="1:11" ht="15" customHeight="1" x14ac:dyDescent="0.3">
      <c r="A44" s="29"/>
      <c r="B44" s="29"/>
      <c r="C44" s="29"/>
      <c r="D44" s="29"/>
      <c r="E44" s="29"/>
      <c r="F44" s="29"/>
      <c r="G44" s="29"/>
      <c r="H44" s="29"/>
      <c r="I44" s="29"/>
      <c r="J44" s="29"/>
      <c r="K44" s="29"/>
    </row>
    <row r="48" spans="1:11" x14ac:dyDescent="0.3">
      <c r="A48" s="69"/>
    </row>
  </sheetData>
  <mergeCells count="2">
    <mergeCell ref="A28:C28"/>
    <mergeCell ref="A43:J43"/>
  </mergeCells>
  <printOptions horizontalCentered="1"/>
  <pageMargins left="0.15748031496062992" right="0.15748031496062992" top="0.19685039370078741" bottom="0.15748031496062992" header="0.15748031496062992" footer="0.15748031496062992"/>
  <pageSetup paperSize="9" scale="65" orientation="landscape" r:id="rId1"/>
  <headerFooter>
    <oddFooter>&amp;R&amp;9Page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E904-F069-4386-9835-FDAEA94312B1}">
  <sheetPr codeName="Feuil14">
    <tabColor rgb="FF00B050"/>
  </sheetPr>
  <dimension ref="A1:R82"/>
  <sheetViews>
    <sheetView view="pageBreakPreview" topLeftCell="A4" zoomScale="60" zoomScaleNormal="70" workbookViewId="0">
      <selection activeCell="X33" sqref="X33"/>
    </sheetView>
  </sheetViews>
  <sheetFormatPr baseColWidth="10" defaultColWidth="11.5546875" defaultRowHeight="14.4" x14ac:dyDescent="0.3"/>
  <cols>
    <col min="1" max="1" width="27.77734375" style="7" customWidth="1"/>
    <col min="2" max="18" width="8.6640625" style="7" customWidth="1"/>
    <col min="19" max="16384" width="11.5546875" style="7"/>
  </cols>
  <sheetData>
    <row r="1" spans="1:18" ht="23.4" x14ac:dyDescent="0.3">
      <c r="A1" s="176" t="s">
        <v>564</v>
      </c>
      <c r="B1" s="176"/>
      <c r="C1" s="176"/>
      <c r="D1" s="176"/>
      <c r="E1" s="176"/>
      <c r="F1" s="176"/>
      <c r="G1" s="176"/>
      <c r="H1" s="176"/>
      <c r="I1" s="176"/>
      <c r="J1" s="176"/>
      <c r="K1" s="176"/>
      <c r="L1" s="176"/>
      <c r="M1" s="176"/>
      <c r="N1" s="176"/>
      <c r="O1" s="176"/>
      <c r="P1" s="176"/>
      <c r="Q1" s="176"/>
      <c r="R1" s="176"/>
    </row>
    <row r="2" spans="1:18" x14ac:dyDescent="0.3">
      <c r="A2" s="156" t="s">
        <v>71</v>
      </c>
      <c r="B2" s="156"/>
      <c r="C2" s="156"/>
      <c r="D2" s="156"/>
      <c r="E2" s="156"/>
      <c r="F2" s="156"/>
      <c r="G2" s="156"/>
      <c r="H2" s="156"/>
      <c r="I2" s="156"/>
      <c r="J2" s="156"/>
      <c r="K2" s="156"/>
      <c r="L2" s="156"/>
      <c r="M2" s="156"/>
      <c r="N2" s="156"/>
      <c r="O2" s="156"/>
      <c r="P2" s="156"/>
      <c r="Q2" s="156"/>
      <c r="R2" s="156"/>
    </row>
    <row r="3" spans="1:18" x14ac:dyDescent="0.3">
      <c r="A3" s="155"/>
      <c r="B3" s="155"/>
      <c r="C3" s="155"/>
      <c r="D3" s="155"/>
      <c r="E3" s="155"/>
      <c r="F3" s="155"/>
      <c r="G3" s="155"/>
      <c r="H3" s="155"/>
      <c r="I3" s="155"/>
      <c r="J3" s="155"/>
      <c r="K3" s="155"/>
      <c r="L3" s="155"/>
      <c r="M3" s="155"/>
      <c r="N3" s="155"/>
      <c r="O3" s="155"/>
      <c r="P3" s="155"/>
      <c r="Q3" s="155"/>
      <c r="R3" s="155"/>
    </row>
    <row r="4" spans="1:18" x14ac:dyDescent="0.3">
      <c r="A4" s="174" t="s">
        <v>565</v>
      </c>
      <c r="B4" s="174"/>
      <c r="C4" s="174"/>
      <c r="D4" s="174"/>
      <c r="E4" s="174"/>
      <c r="F4" s="174"/>
      <c r="G4" s="174"/>
      <c r="H4" s="174"/>
      <c r="I4" s="174"/>
      <c r="J4" s="174"/>
      <c r="K4" s="174"/>
      <c r="L4" s="174"/>
      <c r="M4" s="174"/>
      <c r="N4" s="174"/>
      <c r="O4" s="174"/>
      <c r="P4" s="174"/>
      <c r="Q4" s="174"/>
      <c r="R4" s="174"/>
    </row>
    <row r="5" spans="1:18" x14ac:dyDescent="0.3">
      <c r="A5" s="174"/>
      <c r="B5" s="174"/>
      <c r="C5" s="174"/>
      <c r="D5" s="174"/>
      <c r="E5" s="174"/>
      <c r="F5" s="174"/>
      <c r="G5" s="174"/>
      <c r="H5" s="174"/>
      <c r="I5" s="174"/>
      <c r="J5" s="174"/>
      <c r="K5" s="174"/>
      <c r="L5" s="174"/>
      <c r="M5" s="174"/>
      <c r="N5" s="174"/>
      <c r="O5" s="174"/>
      <c r="P5" s="174"/>
      <c r="Q5" s="174"/>
      <c r="R5" s="174"/>
    </row>
    <row r="6" spans="1:18" x14ac:dyDescent="0.3">
      <c r="A6" s="174"/>
      <c r="B6" s="174"/>
      <c r="C6" s="174"/>
      <c r="D6" s="174"/>
      <c r="E6" s="174"/>
      <c r="F6" s="174"/>
      <c r="G6" s="174"/>
      <c r="H6" s="174"/>
      <c r="I6" s="174"/>
      <c r="J6" s="174"/>
      <c r="K6" s="174"/>
      <c r="L6" s="174"/>
      <c r="M6" s="174"/>
      <c r="N6" s="174"/>
      <c r="O6" s="174"/>
      <c r="P6" s="174"/>
      <c r="Q6" s="174"/>
      <c r="R6" s="174"/>
    </row>
    <row r="7" spans="1:18" x14ac:dyDescent="0.3">
      <c r="A7" s="155"/>
      <c r="B7" s="155"/>
      <c r="C7" s="155"/>
      <c r="D7" s="155"/>
      <c r="E7" s="155"/>
      <c r="F7" s="155"/>
      <c r="G7" s="155"/>
      <c r="H7" s="155"/>
      <c r="I7" s="155"/>
      <c r="J7" s="155"/>
      <c r="K7" s="155"/>
      <c r="L7" s="155"/>
      <c r="M7" s="155"/>
      <c r="N7" s="155"/>
      <c r="O7" s="155"/>
      <c r="P7" s="155"/>
      <c r="Q7" s="155"/>
      <c r="R7" s="155"/>
    </row>
    <row r="8" spans="1:18" x14ac:dyDescent="0.3">
      <c r="A8" s="155"/>
      <c r="B8" s="155"/>
      <c r="C8" s="155"/>
      <c r="D8" s="155"/>
      <c r="E8" s="155"/>
      <c r="F8" s="155"/>
      <c r="G8" s="155"/>
      <c r="H8" s="155"/>
      <c r="I8" s="155"/>
      <c r="J8" s="155"/>
      <c r="K8" s="155"/>
      <c r="L8" s="155"/>
      <c r="M8" s="155"/>
      <c r="N8" s="155"/>
      <c r="O8" s="155"/>
      <c r="P8" s="155"/>
      <c r="Q8" s="155"/>
      <c r="R8" s="155"/>
    </row>
    <row r="9" spans="1:18" x14ac:dyDescent="0.3">
      <c r="A9" s="155"/>
      <c r="B9" s="155"/>
      <c r="C9" s="155"/>
      <c r="D9" s="155"/>
      <c r="E9" s="155"/>
      <c r="F9" s="155"/>
      <c r="G9" s="155"/>
      <c r="H9" s="155"/>
      <c r="I9" s="155"/>
      <c r="J9" s="155"/>
      <c r="K9" s="155"/>
      <c r="L9" s="155"/>
      <c r="M9" s="155"/>
      <c r="N9" s="155"/>
      <c r="O9" s="155"/>
      <c r="P9" s="155"/>
      <c r="Q9" s="155"/>
      <c r="R9" s="155"/>
    </row>
    <row r="10" spans="1:18" x14ac:dyDescent="0.3">
      <c r="A10" s="155"/>
      <c r="B10" s="155"/>
      <c r="C10" s="155"/>
      <c r="D10" s="155"/>
      <c r="E10" s="155"/>
      <c r="F10" s="155"/>
      <c r="G10" s="155"/>
      <c r="H10" s="155"/>
      <c r="I10" s="155"/>
      <c r="J10" s="155"/>
      <c r="K10" s="155"/>
      <c r="L10" s="155"/>
      <c r="M10" s="155"/>
      <c r="N10" s="155"/>
      <c r="O10" s="155"/>
      <c r="P10" s="155"/>
      <c r="Q10" s="155"/>
      <c r="R10" s="155"/>
    </row>
    <row r="11" spans="1:18" x14ac:dyDescent="0.3">
      <c r="A11" s="155"/>
      <c r="B11" s="155"/>
      <c r="C11" s="155"/>
      <c r="D11" s="155"/>
      <c r="E11" s="155"/>
      <c r="F11" s="155"/>
      <c r="G11" s="155"/>
      <c r="H11" s="155"/>
      <c r="I11" s="155"/>
      <c r="J11" s="155"/>
      <c r="K11" s="155"/>
      <c r="L11" s="155"/>
      <c r="M11" s="155"/>
      <c r="N11" s="155"/>
      <c r="O11" s="155"/>
      <c r="P11" s="155"/>
      <c r="Q11" s="155"/>
      <c r="R11" s="155"/>
    </row>
    <row r="12" spans="1:18" x14ac:dyDescent="0.3">
      <c r="A12" s="155"/>
      <c r="B12" s="155"/>
      <c r="C12" s="155"/>
      <c r="D12" s="155"/>
      <c r="E12" s="155"/>
      <c r="F12" s="155"/>
      <c r="G12" s="155"/>
      <c r="H12" s="155"/>
      <c r="I12" s="155"/>
      <c r="J12" s="155"/>
      <c r="K12" s="155"/>
      <c r="L12" s="155"/>
      <c r="M12" s="155"/>
      <c r="N12" s="155"/>
      <c r="O12" s="155"/>
      <c r="P12" s="155"/>
      <c r="Q12" s="155"/>
      <c r="R12" s="155"/>
    </row>
    <row r="13" spans="1:18" x14ac:dyDescent="0.3">
      <c r="A13" s="155"/>
      <c r="B13" s="155"/>
      <c r="C13" s="155"/>
      <c r="D13" s="155"/>
      <c r="E13" s="155"/>
      <c r="F13" s="155"/>
      <c r="G13" s="155"/>
      <c r="H13" s="155"/>
      <c r="I13" s="155"/>
      <c r="J13" s="155"/>
      <c r="K13" s="155"/>
      <c r="L13" s="155"/>
      <c r="M13" s="155"/>
      <c r="N13" s="155"/>
      <c r="O13" s="155"/>
      <c r="P13" s="155"/>
      <c r="Q13" s="155"/>
      <c r="R13" s="155"/>
    </row>
    <row r="14" spans="1:18" x14ac:dyDescent="0.3">
      <c r="A14" s="155"/>
      <c r="B14" s="155"/>
      <c r="C14" s="155"/>
      <c r="D14" s="155"/>
      <c r="E14" s="155"/>
      <c r="F14" s="155"/>
      <c r="G14" s="155"/>
      <c r="H14" s="155"/>
      <c r="I14" s="155"/>
      <c r="J14" s="155"/>
      <c r="K14" s="155"/>
      <c r="L14" s="155"/>
      <c r="M14" s="155"/>
      <c r="N14" s="155"/>
      <c r="O14" s="155"/>
      <c r="P14" s="155"/>
      <c r="Q14" s="155"/>
      <c r="R14" s="155"/>
    </row>
    <row r="15" spans="1:18" x14ac:dyDescent="0.3">
      <c r="A15" s="155"/>
      <c r="B15" s="155"/>
      <c r="C15" s="155"/>
      <c r="D15" s="155"/>
      <c r="E15" s="155"/>
      <c r="F15" s="155"/>
      <c r="G15" s="155"/>
      <c r="H15" s="155"/>
      <c r="I15" s="155"/>
      <c r="J15" s="155"/>
      <c r="K15" s="155"/>
      <c r="L15" s="155"/>
      <c r="M15" s="155"/>
      <c r="N15" s="155"/>
      <c r="O15" s="155"/>
      <c r="P15" s="155"/>
      <c r="Q15" s="155"/>
      <c r="R15" s="155"/>
    </row>
    <row r="16" spans="1:18" x14ac:dyDescent="0.3">
      <c r="A16" s="155"/>
      <c r="B16" s="155"/>
      <c r="C16" s="155"/>
      <c r="D16" s="155"/>
      <c r="E16" s="155"/>
      <c r="F16" s="155"/>
      <c r="G16" s="155"/>
      <c r="H16" s="155"/>
      <c r="I16" s="155"/>
      <c r="J16" s="155"/>
      <c r="K16" s="155"/>
      <c r="L16" s="155"/>
      <c r="M16" s="155"/>
      <c r="N16" s="155"/>
      <c r="O16" s="155"/>
      <c r="P16" s="155"/>
      <c r="Q16" s="155"/>
      <c r="R16" s="155"/>
    </row>
    <row r="17" spans="1:18" x14ac:dyDescent="0.3">
      <c r="A17" s="155"/>
      <c r="B17" s="155"/>
      <c r="C17" s="155"/>
      <c r="D17" s="155"/>
      <c r="E17" s="155"/>
      <c r="F17" s="155"/>
      <c r="G17" s="155"/>
      <c r="H17" s="155"/>
      <c r="I17" s="155"/>
      <c r="J17" s="155"/>
      <c r="K17" s="155"/>
      <c r="L17" s="155"/>
      <c r="M17" s="155"/>
      <c r="N17" s="155"/>
      <c r="O17" s="155"/>
      <c r="P17" s="155"/>
      <c r="Q17" s="155"/>
      <c r="R17" s="155"/>
    </row>
    <row r="18" spans="1:18" x14ac:dyDescent="0.3">
      <c r="A18" s="155"/>
      <c r="B18" s="155"/>
      <c r="C18" s="155"/>
      <c r="D18" s="155"/>
      <c r="E18" s="155"/>
      <c r="F18" s="155"/>
      <c r="G18" s="155"/>
      <c r="H18" s="155"/>
      <c r="I18" s="155"/>
      <c r="J18" s="155"/>
      <c r="K18" s="155"/>
      <c r="L18" s="155"/>
      <c r="M18" s="155"/>
      <c r="N18" s="155"/>
      <c r="O18" s="155"/>
      <c r="P18" s="155"/>
      <c r="Q18" s="155"/>
      <c r="R18" s="155"/>
    </row>
    <row r="19" spans="1:18" x14ac:dyDescent="0.3">
      <c r="A19" s="155"/>
      <c r="B19" s="155"/>
      <c r="C19" s="155"/>
      <c r="D19" s="155"/>
      <c r="E19" s="155"/>
      <c r="F19" s="155"/>
      <c r="G19" s="155"/>
      <c r="H19" s="155"/>
      <c r="I19" s="155"/>
      <c r="J19" s="155"/>
      <c r="K19" s="155"/>
      <c r="L19" s="155"/>
      <c r="M19" s="155"/>
      <c r="N19" s="155"/>
      <c r="O19" s="155"/>
      <c r="P19" s="155"/>
      <c r="Q19" s="155"/>
      <c r="R19" s="155"/>
    </row>
    <row r="20" spans="1:18" x14ac:dyDescent="0.3">
      <c r="A20" s="155"/>
      <c r="B20" s="155"/>
      <c r="C20" s="155"/>
      <c r="D20" s="155"/>
      <c r="E20" s="155"/>
      <c r="F20" s="155"/>
      <c r="G20" s="155"/>
      <c r="H20" s="155"/>
      <c r="I20" s="155"/>
      <c r="J20" s="155"/>
      <c r="K20" s="155"/>
      <c r="L20" s="155"/>
      <c r="M20" s="155"/>
      <c r="N20" s="155"/>
      <c r="O20" s="155"/>
      <c r="P20" s="155"/>
      <c r="Q20" s="155"/>
      <c r="R20" s="155"/>
    </row>
    <row r="21" spans="1:18" x14ac:dyDescent="0.3">
      <c r="A21" s="155"/>
      <c r="B21" s="155"/>
      <c r="C21" s="155"/>
      <c r="D21" s="155"/>
      <c r="E21" s="155"/>
      <c r="F21" s="155"/>
      <c r="G21" s="155"/>
      <c r="H21" s="155"/>
      <c r="I21" s="155"/>
      <c r="J21" s="155"/>
      <c r="K21" s="155"/>
      <c r="L21" s="155"/>
      <c r="M21" s="155"/>
      <c r="N21" s="155"/>
      <c r="O21" s="155"/>
      <c r="P21" s="155"/>
      <c r="Q21" s="155"/>
      <c r="R21" s="155"/>
    </row>
    <row r="22" spans="1:18" x14ac:dyDescent="0.3">
      <c r="A22" s="155"/>
      <c r="B22" s="155"/>
      <c r="C22" s="155"/>
      <c r="D22" s="155"/>
      <c r="E22" s="155"/>
      <c r="F22" s="155"/>
      <c r="G22" s="155"/>
      <c r="H22" s="155"/>
      <c r="I22" s="155"/>
      <c r="J22" s="155"/>
      <c r="K22" s="155"/>
      <c r="L22" s="155"/>
      <c r="M22" s="155"/>
      <c r="N22" s="155"/>
      <c r="O22" s="155"/>
      <c r="P22" s="155"/>
      <c r="Q22" s="155"/>
      <c r="R22" s="155"/>
    </row>
    <row r="23" spans="1:18" x14ac:dyDescent="0.3">
      <c r="A23" s="155"/>
      <c r="B23" s="155"/>
      <c r="C23" s="155"/>
      <c r="D23" s="155"/>
      <c r="E23" s="155"/>
      <c r="F23" s="155"/>
      <c r="G23" s="155"/>
      <c r="H23" s="155"/>
      <c r="I23" s="155"/>
      <c r="J23" s="155"/>
      <c r="K23" s="155"/>
      <c r="L23" s="155"/>
      <c r="M23" s="155"/>
      <c r="N23" s="155"/>
      <c r="O23" s="155"/>
      <c r="P23" s="155"/>
      <c r="Q23" s="155"/>
      <c r="R23" s="155"/>
    </row>
    <row r="24" spans="1:18" x14ac:dyDescent="0.3">
      <c r="A24" s="155"/>
      <c r="B24" s="155"/>
      <c r="C24" s="155"/>
      <c r="D24" s="155"/>
      <c r="E24" s="155"/>
      <c r="F24" s="155"/>
      <c r="G24" s="155"/>
      <c r="H24" s="155"/>
      <c r="I24" s="155"/>
      <c r="J24" s="155"/>
      <c r="K24" s="155"/>
      <c r="L24" s="155"/>
      <c r="M24" s="155"/>
      <c r="N24" s="155"/>
      <c r="O24" s="155"/>
      <c r="P24" s="155"/>
      <c r="Q24" s="155"/>
      <c r="R24" s="155"/>
    </row>
    <row r="25" spans="1:18" x14ac:dyDescent="0.3">
      <c r="A25" s="155"/>
      <c r="B25" s="155"/>
      <c r="C25" s="155"/>
      <c r="D25" s="155"/>
      <c r="E25" s="155"/>
      <c r="F25" s="155"/>
      <c r="G25" s="155"/>
      <c r="H25" s="155"/>
      <c r="I25" s="155"/>
      <c r="J25" s="155"/>
      <c r="K25" s="155"/>
      <c r="L25" s="155"/>
      <c r="M25" s="155"/>
      <c r="N25" s="155"/>
      <c r="O25" s="155"/>
      <c r="P25" s="155"/>
      <c r="Q25" s="155"/>
      <c r="R25" s="155"/>
    </row>
    <row r="26" spans="1:18" x14ac:dyDescent="0.3">
      <c r="A26" s="155"/>
      <c r="B26" s="155"/>
      <c r="C26" s="155"/>
      <c r="D26" s="155"/>
      <c r="E26" s="155"/>
      <c r="F26" s="155"/>
      <c r="G26" s="155"/>
      <c r="H26" s="155"/>
      <c r="I26" s="155"/>
      <c r="J26" s="155"/>
      <c r="K26" s="155"/>
      <c r="L26" s="155"/>
      <c r="M26" s="155"/>
      <c r="N26" s="155"/>
      <c r="O26" s="155"/>
      <c r="P26" s="155"/>
      <c r="Q26" s="155"/>
      <c r="R26" s="155"/>
    </row>
    <row r="27" spans="1:18" x14ac:dyDescent="0.3">
      <c r="A27" s="155"/>
      <c r="B27" s="155"/>
      <c r="C27" s="155"/>
      <c r="D27" s="155"/>
      <c r="E27" s="155"/>
      <c r="F27" s="155"/>
      <c r="G27" s="155"/>
      <c r="H27" s="155"/>
      <c r="I27" s="155"/>
      <c r="J27" s="155"/>
      <c r="K27" s="155"/>
      <c r="L27" s="155"/>
      <c r="M27" s="155"/>
      <c r="N27" s="155"/>
      <c r="O27" s="155"/>
      <c r="P27" s="155"/>
      <c r="Q27" s="155"/>
      <c r="R27" s="155"/>
    </row>
    <row r="28" spans="1:18" x14ac:dyDescent="0.3">
      <c r="A28" s="155"/>
      <c r="B28" s="155"/>
      <c r="C28" s="155"/>
      <c r="D28" s="155"/>
      <c r="E28" s="155"/>
      <c r="F28" s="155"/>
      <c r="G28" s="155"/>
      <c r="H28" s="155"/>
      <c r="I28" s="155"/>
      <c r="J28" s="155"/>
      <c r="K28" s="155"/>
      <c r="L28" s="155"/>
      <c r="M28" s="155"/>
      <c r="N28" s="155"/>
      <c r="O28" s="155"/>
      <c r="P28" s="155"/>
      <c r="Q28" s="155"/>
      <c r="R28" s="155"/>
    </row>
    <row r="29" spans="1:18" x14ac:dyDescent="0.3">
      <c r="A29" s="155"/>
      <c r="B29" s="155"/>
      <c r="C29" s="155"/>
      <c r="D29" s="155"/>
      <c r="E29" s="155"/>
      <c r="F29" s="155"/>
      <c r="G29" s="155"/>
      <c r="H29" s="155"/>
      <c r="I29" s="155"/>
      <c r="J29" s="155"/>
      <c r="K29" s="155"/>
      <c r="L29" s="155"/>
      <c r="M29" s="155"/>
      <c r="N29" s="155"/>
      <c r="O29" s="155"/>
      <c r="P29" s="155"/>
      <c r="Q29" s="155"/>
      <c r="R29" s="155"/>
    </row>
    <row r="30" spans="1:18" x14ac:dyDescent="0.3">
      <c r="A30" s="155"/>
      <c r="B30" s="155"/>
      <c r="C30" s="155"/>
      <c r="D30" s="155"/>
      <c r="E30" s="155"/>
      <c r="F30" s="155"/>
      <c r="G30" s="155"/>
      <c r="H30" s="155"/>
      <c r="I30" s="155"/>
      <c r="J30" s="155"/>
      <c r="K30" s="155"/>
      <c r="L30" s="155"/>
      <c r="M30" s="155"/>
      <c r="N30" s="155"/>
      <c r="O30" s="155"/>
      <c r="P30" s="155"/>
      <c r="Q30" s="155"/>
      <c r="R30" s="155"/>
    </row>
    <row r="31" spans="1:18" x14ac:dyDescent="0.3">
      <c r="A31" s="155"/>
      <c r="B31" s="155"/>
      <c r="C31" s="155"/>
      <c r="D31" s="155"/>
      <c r="E31" s="155"/>
      <c r="F31" s="155"/>
      <c r="G31" s="155"/>
      <c r="H31" s="155"/>
      <c r="I31" s="155"/>
      <c r="J31" s="155"/>
      <c r="K31" s="155"/>
      <c r="L31" s="155"/>
      <c r="M31" s="155"/>
      <c r="N31" s="155"/>
      <c r="O31" s="155"/>
      <c r="P31" s="155"/>
      <c r="Q31" s="155"/>
      <c r="R31" s="155"/>
    </row>
    <row r="32" spans="1:18" x14ac:dyDescent="0.3">
      <c r="A32" s="155"/>
      <c r="B32" s="155"/>
      <c r="C32" s="155"/>
      <c r="D32" s="155"/>
      <c r="E32" s="155"/>
      <c r="F32" s="155"/>
      <c r="G32" s="155"/>
      <c r="H32" s="155"/>
      <c r="I32" s="155"/>
      <c r="J32" s="155"/>
      <c r="K32" s="155"/>
      <c r="L32" s="155"/>
      <c r="M32" s="155"/>
      <c r="N32" s="155"/>
      <c r="O32" s="155"/>
      <c r="P32" s="155"/>
      <c r="Q32" s="155"/>
      <c r="R32" s="155"/>
    </row>
    <row r="33" spans="1:18" x14ac:dyDescent="0.3">
      <c r="A33" s="155"/>
      <c r="B33" s="155"/>
      <c r="C33" s="155"/>
      <c r="D33" s="155"/>
      <c r="E33" s="155"/>
      <c r="F33" s="155"/>
      <c r="G33" s="155"/>
      <c r="H33" s="155"/>
      <c r="I33" s="155"/>
      <c r="J33" s="155"/>
      <c r="K33" s="155"/>
      <c r="L33" s="155"/>
      <c r="M33" s="155"/>
      <c r="N33" s="155"/>
      <c r="O33" s="155"/>
      <c r="P33" s="155"/>
      <c r="Q33" s="155"/>
      <c r="R33" s="155"/>
    </row>
    <row r="34" spans="1:18" x14ac:dyDescent="0.3">
      <c r="A34" s="155"/>
      <c r="B34" s="155"/>
      <c r="C34" s="155"/>
      <c r="D34" s="155"/>
      <c r="E34" s="155"/>
      <c r="F34" s="155"/>
      <c r="G34" s="155"/>
      <c r="H34" s="155"/>
      <c r="I34" s="155"/>
      <c r="J34" s="155"/>
      <c r="K34" s="155"/>
      <c r="L34" s="155"/>
      <c r="M34" s="155"/>
      <c r="N34" s="155"/>
      <c r="O34" s="155"/>
      <c r="P34" s="155"/>
      <c r="Q34" s="155"/>
      <c r="R34" s="155"/>
    </row>
    <row r="35" spans="1:18" x14ac:dyDescent="0.3">
      <c r="A35" s="155"/>
      <c r="B35" s="155"/>
      <c r="C35" s="155"/>
      <c r="D35" s="155"/>
      <c r="E35" s="155"/>
      <c r="F35" s="155"/>
      <c r="G35" s="155"/>
      <c r="H35" s="155"/>
      <c r="I35" s="155"/>
      <c r="J35" s="155"/>
      <c r="K35" s="155"/>
      <c r="L35" s="155"/>
      <c r="M35" s="155"/>
      <c r="N35" s="155"/>
      <c r="O35" s="155"/>
      <c r="P35" s="155"/>
      <c r="Q35" s="155"/>
      <c r="R35" s="155"/>
    </row>
    <row r="36" spans="1:18" x14ac:dyDescent="0.3">
      <c r="A36" s="155"/>
      <c r="B36" s="155"/>
      <c r="C36" s="155"/>
      <c r="D36" s="155"/>
      <c r="E36" s="155"/>
      <c r="F36" s="155"/>
      <c r="G36" s="155"/>
      <c r="H36" s="155"/>
      <c r="I36" s="155"/>
      <c r="J36" s="155"/>
      <c r="K36" s="155"/>
      <c r="L36" s="155"/>
      <c r="M36" s="155"/>
      <c r="N36" s="155"/>
      <c r="O36" s="155"/>
      <c r="P36" s="155"/>
      <c r="Q36" s="155"/>
      <c r="R36" s="155"/>
    </row>
    <row r="37" spans="1:18" x14ac:dyDescent="0.3">
      <c r="A37" s="155"/>
      <c r="B37" s="155"/>
      <c r="C37" s="155"/>
      <c r="D37" s="155"/>
      <c r="E37" s="155"/>
      <c r="F37" s="155"/>
      <c r="G37" s="155"/>
      <c r="H37" s="155"/>
      <c r="I37" s="155"/>
      <c r="J37" s="155"/>
      <c r="K37" s="155"/>
      <c r="L37" s="155"/>
      <c r="M37" s="155"/>
      <c r="N37" s="155"/>
      <c r="O37" s="155"/>
      <c r="P37" s="155"/>
      <c r="Q37" s="155"/>
      <c r="R37" s="155"/>
    </row>
    <row r="38" spans="1:18" x14ac:dyDescent="0.3">
      <c r="A38" s="155"/>
      <c r="B38" s="155"/>
      <c r="C38" s="155"/>
      <c r="D38" s="155"/>
      <c r="E38" s="155"/>
      <c r="F38" s="155"/>
      <c r="G38" s="155"/>
      <c r="H38" s="155"/>
      <c r="I38" s="155"/>
      <c r="J38" s="155"/>
      <c r="K38" s="155"/>
      <c r="L38" s="155"/>
      <c r="M38" s="155"/>
      <c r="N38" s="155"/>
      <c r="O38" s="155"/>
      <c r="P38" s="155"/>
      <c r="Q38" s="155"/>
      <c r="R38" s="155"/>
    </row>
    <row r="39" spans="1:18" x14ac:dyDescent="0.3">
      <c r="A39" s="155"/>
      <c r="B39" s="155"/>
      <c r="C39" s="155"/>
      <c r="D39" s="155"/>
      <c r="E39" s="155"/>
      <c r="F39" s="155"/>
      <c r="G39" s="155"/>
      <c r="H39" s="155"/>
      <c r="I39" s="155"/>
      <c r="J39" s="155"/>
      <c r="K39" s="155"/>
      <c r="L39" s="155"/>
      <c r="M39" s="155"/>
      <c r="N39" s="155"/>
      <c r="O39" s="155"/>
      <c r="P39" s="155"/>
      <c r="Q39" s="155"/>
      <c r="R39" s="155"/>
    </row>
    <row r="40" spans="1:18" x14ac:dyDescent="0.3">
      <c r="A40" s="155"/>
      <c r="B40" s="155"/>
      <c r="C40" s="155"/>
      <c r="D40" s="155"/>
      <c r="E40" s="155"/>
      <c r="F40" s="155"/>
      <c r="G40" s="155"/>
      <c r="H40" s="155"/>
      <c r="I40" s="155"/>
      <c r="J40" s="155"/>
      <c r="K40" s="155"/>
      <c r="L40" s="155"/>
      <c r="M40" s="155"/>
      <c r="N40" s="155"/>
      <c r="O40" s="155"/>
      <c r="P40" s="155"/>
      <c r="Q40" s="155"/>
      <c r="R40" s="155"/>
    </row>
    <row r="41" spans="1:18" x14ac:dyDescent="0.3">
      <c r="A41" s="155"/>
      <c r="B41" s="155"/>
      <c r="C41" s="155"/>
      <c r="D41" s="155"/>
      <c r="E41" s="155"/>
      <c r="F41" s="155"/>
      <c r="G41" s="155"/>
      <c r="H41" s="155"/>
      <c r="I41" s="155"/>
      <c r="J41" s="155"/>
      <c r="K41" s="155"/>
      <c r="L41" s="155"/>
      <c r="M41" s="155"/>
      <c r="N41" s="155"/>
      <c r="O41" s="155"/>
      <c r="P41" s="155"/>
      <c r="Q41" s="155"/>
      <c r="R41" s="155"/>
    </row>
    <row r="42" spans="1:18" x14ac:dyDescent="0.3">
      <c r="A42" s="155"/>
      <c r="B42" s="155"/>
      <c r="C42" s="155"/>
      <c r="D42" s="155"/>
      <c r="E42" s="155"/>
      <c r="F42" s="155"/>
      <c r="G42" s="155"/>
      <c r="H42" s="155"/>
      <c r="I42" s="155"/>
      <c r="J42" s="155"/>
      <c r="K42" s="155"/>
      <c r="L42" s="155"/>
      <c r="M42" s="155"/>
      <c r="N42" s="155"/>
      <c r="O42" s="155"/>
      <c r="P42" s="155"/>
      <c r="Q42" s="155"/>
      <c r="R42" s="155"/>
    </row>
    <row r="43" spans="1:18" x14ac:dyDescent="0.3">
      <c r="A43" s="155"/>
      <c r="B43" s="155"/>
      <c r="C43" s="155"/>
      <c r="D43" s="155"/>
      <c r="E43" s="155"/>
      <c r="F43" s="155"/>
      <c r="G43" s="155"/>
      <c r="H43" s="155"/>
      <c r="I43" s="155"/>
      <c r="J43" s="155"/>
      <c r="K43" s="155"/>
      <c r="L43" s="155"/>
      <c r="M43" s="155"/>
      <c r="N43" s="155"/>
      <c r="O43" s="155"/>
      <c r="P43" s="155"/>
      <c r="Q43" s="155"/>
      <c r="R43" s="155"/>
    </row>
    <row r="44" spans="1:18" x14ac:dyDescent="0.3">
      <c r="A44" s="155"/>
      <c r="B44" s="155"/>
      <c r="C44" s="155"/>
      <c r="D44" s="155"/>
      <c r="E44" s="155"/>
      <c r="F44" s="155"/>
      <c r="G44" s="155"/>
      <c r="H44" s="155"/>
      <c r="I44" s="155"/>
      <c r="J44" s="155"/>
      <c r="K44" s="155"/>
      <c r="L44" s="155"/>
      <c r="M44" s="155"/>
      <c r="N44" s="155"/>
      <c r="O44" s="155"/>
      <c r="P44" s="155"/>
      <c r="Q44" s="155"/>
      <c r="R44" s="155"/>
    </row>
    <row r="45" spans="1:18" x14ac:dyDescent="0.3">
      <c r="A45" s="155"/>
      <c r="B45" s="155"/>
      <c r="C45" s="155"/>
      <c r="D45" s="155"/>
      <c r="E45" s="155"/>
      <c r="F45" s="155"/>
      <c r="G45" s="155"/>
      <c r="H45" s="155"/>
      <c r="I45" s="155"/>
      <c r="J45" s="155"/>
      <c r="K45" s="155"/>
      <c r="L45" s="155"/>
      <c r="M45" s="155"/>
      <c r="N45" s="155"/>
      <c r="O45" s="155"/>
      <c r="P45" s="155"/>
      <c r="Q45" s="155"/>
      <c r="R45" s="155"/>
    </row>
    <row r="46" spans="1:18" x14ac:dyDescent="0.3">
      <c r="A46" s="155"/>
      <c r="B46" s="155"/>
      <c r="C46" s="155"/>
      <c r="D46" s="155"/>
      <c r="E46" s="155"/>
      <c r="F46" s="155"/>
      <c r="G46" s="155"/>
      <c r="H46" s="155"/>
      <c r="I46" s="155"/>
      <c r="J46" s="155"/>
      <c r="K46" s="155"/>
      <c r="L46" s="155"/>
      <c r="M46" s="155"/>
      <c r="N46" s="155"/>
      <c r="O46" s="155"/>
      <c r="P46" s="155"/>
      <c r="Q46" s="155"/>
      <c r="R46" s="155"/>
    </row>
    <row r="47" spans="1:18" x14ac:dyDescent="0.3">
      <c r="A47" s="155"/>
      <c r="B47" s="155"/>
      <c r="C47" s="155"/>
      <c r="D47" s="155"/>
      <c r="E47" s="155"/>
      <c r="F47" s="155"/>
      <c r="G47" s="155"/>
      <c r="H47" s="155"/>
      <c r="I47" s="155"/>
      <c r="J47" s="155"/>
      <c r="K47" s="155"/>
      <c r="L47" s="155"/>
      <c r="M47" s="155"/>
      <c r="N47" s="155"/>
      <c r="O47" s="155"/>
      <c r="P47" s="155"/>
      <c r="Q47" s="155"/>
      <c r="R47" s="155"/>
    </row>
    <row r="48" spans="1:18" x14ac:dyDescent="0.3">
      <c r="A48" s="155"/>
      <c r="B48" s="155"/>
      <c r="C48" s="155"/>
      <c r="D48" s="155"/>
      <c r="E48" s="155"/>
      <c r="F48" s="155"/>
      <c r="G48" s="155"/>
      <c r="H48" s="155"/>
      <c r="I48" s="155"/>
      <c r="J48" s="155"/>
      <c r="K48" s="155"/>
      <c r="L48" s="155"/>
      <c r="M48" s="155"/>
      <c r="N48" s="155"/>
      <c r="O48" s="155"/>
      <c r="P48" s="155"/>
      <c r="Q48" s="155"/>
      <c r="R48" s="155"/>
    </row>
    <row r="49" spans="1:18" x14ac:dyDescent="0.3">
      <c r="A49" s="155"/>
      <c r="B49" s="155"/>
      <c r="C49" s="155"/>
      <c r="D49" s="155"/>
      <c r="E49" s="155"/>
      <c r="F49" s="155"/>
      <c r="G49" s="155"/>
      <c r="H49" s="155"/>
      <c r="I49" s="155"/>
      <c r="J49" s="155"/>
      <c r="K49" s="155"/>
      <c r="L49" s="155"/>
      <c r="M49" s="155"/>
      <c r="N49" s="155"/>
      <c r="O49" s="155"/>
      <c r="P49" s="155"/>
      <c r="Q49" s="155"/>
      <c r="R49" s="155"/>
    </row>
    <row r="50" spans="1:18" x14ac:dyDescent="0.3">
      <c r="A50" s="155"/>
      <c r="B50" s="155"/>
      <c r="C50" s="155"/>
      <c r="D50" s="155"/>
      <c r="E50" s="155"/>
      <c r="F50" s="155"/>
      <c r="G50" s="155"/>
      <c r="H50" s="155"/>
      <c r="I50" s="155"/>
      <c r="J50" s="155"/>
      <c r="K50" s="155"/>
      <c r="L50" s="155"/>
      <c r="M50" s="155"/>
      <c r="N50" s="155"/>
      <c r="O50" s="155"/>
      <c r="P50" s="155"/>
      <c r="Q50" s="155"/>
      <c r="R50" s="155"/>
    </row>
    <row r="51" spans="1:18" x14ac:dyDescent="0.3">
      <c r="A51" s="155"/>
      <c r="B51" s="155"/>
      <c r="C51" s="155"/>
      <c r="D51" s="155"/>
      <c r="E51" s="155"/>
      <c r="F51" s="155"/>
      <c r="G51" s="155"/>
      <c r="H51" s="155"/>
      <c r="I51" s="155"/>
      <c r="J51" s="155"/>
      <c r="K51" s="155"/>
      <c r="L51" s="155"/>
      <c r="M51" s="155"/>
      <c r="N51" s="155"/>
      <c r="O51" s="155"/>
      <c r="P51" s="155"/>
      <c r="Q51" s="155"/>
      <c r="R51" s="155"/>
    </row>
    <row r="52" spans="1:18" x14ac:dyDescent="0.3">
      <c r="A52" s="155"/>
      <c r="B52" s="155"/>
      <c r="C52" s="155"/>
      <c r="D52" s="155"/>
      <c r="E52" s="155"/>
      <c r="F52" s="155"/>
      <c r="G52" s="155"/>
      <c r="H52" s="155"/>
      <c r="I52" s="155"/>
      <c r="J52" s="155"/>
      <c r="K52" s="155"/>
      <c r="L52" s="155"/>
      <c r="M52" s="155"/>
      <c r="N52" s="155"/>
      <c r="O52" s="155"/>
      <c r="P52" s="155"/>
      <c r="Q52" s="155"/>
      <c r="R52" s="155"/>
    </row>
    <row r="53" spans="1:18" x14ac:dyDescent="0.3">
      <c r="A53" s="155"/>
      <c r="B53" s="155"/>
      <c r="C53" s="155"/>
      <c r="D53" s="155"/>
      <c r="E53" s="155"/>
      <c r="F53" s="155"/>
      <c r="G53" s="155"/>
      <c r="H53" s="155"/>
      <c r="I53" s="155"/>
      <c r="J53" s="155"/>
      <c r="K53" s="155"/>
      <c r="L53" s="155"/>
      <c r="M53" s="155"/>
      <c r="N53" s="155"/>
      <c r="O53" s="155"/>
      <c r="P53" s="155"/>
      <c r="Q53" s="155"/>
      <c r="R53" s="155"/>
    </row>
    <row r="54" spans="1:18" x14ac:dyDescent="0.3">
      <c r="A54" s="155"/>
      <c r="B54" s="155"/>
      <c r="C54" s="155"/>
      <c r="D54" s="155"/>
      <c r="E54" s="155"/>
      <c r="F54" s="155"/>
      <c r="G54" s="155"/>
      <c r="H54" s="155"/>
      <c r="I54" s="155"/>
      <c r="J54" s="155"/>
      <c r="K54" s="155"/>
      <c r="L54" s="155"/>
      <c r="M54" s="155"/>
      <c r="N54" s="155"/>
      <c r="O54" s="155"/>
      <c r="P54" s="155"/>
      <c r="Q54" s="155"/>
      <c r="R54" s="155"/>
    </row>
    <row r="55" spans="1:18" x14ac:dyDescent="0.3">
      <c r="A55" s="175" t="s">
        <v>566</v>
      </c>
      <c r="B55" s="175"/>
      <c r="C55" s="175"/>
      <c r="D55" s="175"/>
      <c r="E55" s="175"/>
      <c r="F55" s="175"/>
      <c r="G55" s="175"/>
      <c r="H55" s="175"/>
      <c r="I55" s="155"/>
      <c r="J55" s="175" t="s">
        <v>566</v>
      </c>
      <c r="K55" s="175"/>
      <c r="L55" s="175"/>
      <c r="M55" s="175"/>
      <c r="N55" s="175"/>
      <c r="O55" s="175"/>
      <c r="P55" s="175"/>
      <c r="Q55" s="175"/>
      <c r="R55" s="175"/>
    </row>
    <row r="56" spans="1:18" x14ac:dyDescent="0.3">
      <c r="A56" s="175"/>
      <c r="B56" s="175"/>
      <c r="C56" s="175"/>
      <c r="D56" s="175"/>
      <c r="E56" s="175"/>
      <c r="F56" s="175"/>
      <c r="G56" s="175"/>
      <c r="H56" s="175"/>
      <c r="I56" s="155"/>
      <c r="J56" s="175"/>
      <c r="K56" s="175"/>
      <c r="L56" s="175"/>
      <c r="M56" s="175"/>
      <c r="N56" s="175"/>
      <c r="O56" s="175"/>
      <c r="P56" s="175"/>
      <c r="Q56" s="175"/>
      <c r="R56" s="175"/>
    </row>
    <row r="57" spans="1:18" x14ac:dyDescent="0.3">
      <c r="A57" s="155"/>
      <c r="B57" s="155"/>
      <c r="C57" s="155"/>
      <c r="D57" s="155"/>
      <c r="E57" s="155"/>
      <c r="F57" s="155"/>
      <c r="G57" s="155"/>
      <c r="H57" s="155"/>
      <c r="I57" s="155"/>
      <c r="J57" s="155"/>
      <c r="K57" s="155"/>
      <c r="L57" s="155"/>
      <c r="M57" s="155"/>
      <c r="N57" s="155"/>
      <c r="O57" s="155"/>
      <c r="P57" s="155"/>
      <c r="Q57" s="155"/>
      <c r="R57" s="155"/>
    </row>
    <row r="58" spans="1:18" x14ac:dyDescent="0.3">
      <c r="A58" s="155"/>
      <c r="B58" s="155"/>
      <c r="C58" s="155"/>
      <c r="D58" s="155"/>
      <c r="E58" s="155"/>
      <c r="F58" s="155"/>
      <c r="G58" s="155"/>
      <c r="H58" s="155"/>
      <c r="I58" s="155"/>
      <c r="J58" s="155"/>
      <c r="K58" s="155"/>
      <c r="L58" s="155"/>
      <c r="M58" s="155"/>
      <c r="N58" s="155"/>
      <c r="O58" s="155"/>
      <c r="P58" s="155"/>
      <c r="Q58" s="155"/>
      <c r="R58" s="155"/>
    </row>
    <row r="59" spans="1:18" x14ac:dyDescent="0.3">
      <c r="A59" s="155"/>
      <c r="B59" s="155"/>
      <c r="C59" s="155"/>
      <c r="D59" s="155"/>
      <c r="E59" s="155"/>
      <c r="F59" s="155"/>
      <c r="G59" s="155"/>
      <c r="H59" s="155"/>
      <c r="I59" s="155"/>
      <c r="J59" s="155"/>
      <c r="K59" s="155"/>
      <c r="L59" s="155"/>
      <c r="M59" s="155"/>
      <c r="N59" s="155"/>
      <c r="O59" s="155"/>
      <c r="P59" s="155"/>
      <c r="Q59" s="155"/>
      <c r="R59" s="155"/>
    </row>
    <row r="60" spans="1:18" x14ac:dyDescent="0.3">
      <c r="A60" s="155"/>
      <c r="B60" s="155"/>
      <c r="C60" s="155"/>
      <c r="D60" s="155"/>
      <c r="E60" s="155"/>
      <c r="F60" s="155"/>
      <c r="G60" s="155"/>
      <c r="H60" s="155"/>
      <c r="I60" s="155"/>
      <c r="J60" s="155"/>
      <c r="K60" s="155"/>
      <c r="L60" s="155"/>
      <c r="M60" s="155"/>
      <c r="N60" s="155"/>
      <c r="O60" s="155"/>
      <c r="P60" s="155"/>
      <c r="Q60" s="155"/>
      <c r="R60" s="155"/>
    </row>
    <row r="61" spans="1:18" x14ac:dyDescent="0.3">
      <c r="A61" s="155"/>
      <c r="B61" s="155"/>
      <c r="C61" s="155"/>
      <c r="D61" s="155"/>
      <c r="E61" s="155"/>
      <c r="F61" s="155"/>
      <c r="G61" s="155"/>
      <c r="H61" s="155"/>
      <c r="I61" s="155"/>
      <c r="J61" s="155"/>
      <c r="K61" s="155"/>
      <c r="L61" s="155"/>
      <c r="M61" s="155"/>
      <c r="N61" s="155"/>
      <c r="O61" s="155"/>
      <c r="P61" s="155"/>
      <c r="Q61" s="155"/>
      <c r="R61" s="155"/>
    </row>
    <row r="62" spans="1:18" x14ac:dyDescent="0.3">
      <c r="A62" s="155"/>
      <c r="B62" s="155"/>
      <c r="C62" s="155"/>
      <c r="D62" s="155"/>
      <c r="E62" s="155"/>
      <c r="F62" s="155"/>
      <c r="G62" s="155"/>
      <c r="H62" s="155"/>
      <c r="I62" s="155"/>
      <c r="J62" s="155"/>
      <c r="K62" s="155"/>
      <c r="L62" s="155"/>
      <c r="M62" s="155"/>
      <c r="N62" s="155"/>
      <c r="O62" s="155"/>
      <c r="P62" s="155"/>
      <c r="Q62" s="155"/>
      <c r="R62" s="155"/>
    </row>
    <row r="63" spans="1:18" x14ac:dyDescent="0.3">
      <c r="A63" s="155"/>
      <c r="B63" s="155"/>
      <c r="C63" s="155"/>
      <c r="D63" s="155"/>
      <c r="E63" s="155"/>
      <c r="F63" s="155"/>
      <c r="G63" s="155"/>
      <c r="H63" s="155"/>
      <c r="I63" s="155"/>
      <c r="J63" s="155"/>
      <c r="K63" s="155"/>
      <c r="L63" s="155"/>
      <c r="M63" s="155"/>
      <c r="N63" s="155"/>
      <c r="O63" s="155"/>
      <c r="P63" s="155"/>
      <c r="Q63" s="155"/>
      <c r="R63" s="155"/>
    </row>
    <row r="64" spans="1:18" x14ac:dyDescent="0.3">
      <c r="A64" s="155"/>
      <c r="B64" s="155"/>
      <c r="C64" s="155"/>
      <c r="D64" s="155"/>
      <c r="E64" s="155"/>
      <c r="F64" s="155"/>
      <c r="G64" s="155"/>
      <c r="H64" s="155"/>
      <c r="I64" s="155"/>
      <c r="J64" s="155"/>
      <c r="K64" s="155"/>
      <c r="L64" s="155"/>
      <c r="M64" s="155"/>
      <c r="N64" s="155"/>
      <c r="O64" s="155"/>
      <c r="P64" s="155"/>
      <c r="Q64" s="155"/>
      <c r="R64" s="155"/>
    </row>
    <row r="65" spans="1:18" x14ac:dyDescent="0.3">
      <c r="A65" s="155"/>
      <c r="B65" s="155"/>
      <c r="C65" s="155"/>
      <c r="D65" s="155"/>
      <c r="E65" s="155"/>
      <c r="F65" s="155"/>
      <c r="G65" s="155"/>
      <c r="H65" s="155"/>
      <c r="I65" s="155"/>
      <c r="J65" s="155"/>
      <c r="K65" s="155"/>
      <c r="L65" s="155"/>
      <c r="M65" s="155"/>
      <c r="N65" s="155"/>
      <c r="O65" s="155"/>
      <c r="P65" s="155"/>
      <c r="Q65" s="155"/>
      <c r="R65" s="155"/>
    </row>
    <row r="66" spans="1:18" x14ac:dyDescent="0.3">
      <c r="A66" s="155"/>
      <c r="B66" s="155"/>
      <c r="C66" s="155"/>
      <c r="D66" s="155"/>
      <c r="E66" s="155"/>
      <c r="F66" s="155"/>
      <c r="G66" s="155"/>
      <c r="H66" s="155"/>
      <c r="I66" s="155"/>
      <c r="J66" s="155"/>
      <c r="K66" s="155"/>
      <c r="L66" s="155"/>
      <c r="M66" s="155"/>
      <c r="N66" s="155"/>
      <c r="O66" s="155"/>
      <c r="P66" s="155"/>
      <c r="Q66" s="155"/>
      <c r="R66" s="155"/>
    </row>
    <row r="67" spans="1:18" x14ac:dyDescent="0.3">
      <c r="A67" s="155"/>
      <c r="B67" s="155"/>
      <c r="C67" s="155"/>
      <c r="D67" s="155"/>
      <c r="E67" s="155"/>
      <c r="F67" s="155"/>
      <c r="G67" s="155"/>
      <c r="H67" s="155"/>
      <c r="I67" s="155"/>
      <c r="J67" s="155"/>
      <c r="K67" s="155"/>
      <c r="L67" s="155"/>
      <c r="M67" s="155"/>
      <c r="N67" s="155"/>
      <c r="O67" s="155"/>
      <c r="P67" s="155"/>
      <c r="Q67" s="155"/>
      <c r="R67" s="155"/>
    </row>
    <row r="68" spans="1:18" x14ac:dyDescent="0.3">
      <c r="A68" s="155"/>
      <c r="B68" s="155"/>
      <c r="C68" s="155"/>
      <c r="D68" s="155"/>
      <c r="E68" s="155"/>
      <c r="F68" s="155"/>
      <c r="G68" s="155"/>
      <c r="H68" s="155"/>
      <c r="I68" s="155"/>
      <c r="J68" s="155"/>
      <c r="K68" s="155"/>
      <c r="L68" s="155"/>
      <c r="M68" s="155"/>
      <c r="N68" s="155"/>
      <c r="O68" s="155"/>
      <c r="P68" s="155"/>
      <c r="Q68" s="155"/>
      <c r="R68" s="155"/>
    </row>
    <row r="69" spans="1:18" x14ac:dyDescent="0.3">
      <c r="A69" s="155"/>
      <c r="B69" s="155"/>
      <c r="C69" s="155"/>
      <c r="D69" s="155"/>
      <c r="E69" s="155"/>
      <c r="F69" s="155"/>
      <c r="G69" s="155"/>
      <c r="H69" s="155"/>
      <c r="I69" s="155"/>
      <c r="J69" s="155"/>
      <c r="K69" s="155"/>
      <c r="L69" s="155"/>
      <c r="M69" s="155"/>
      <c r="N69" s="155"/>
      <c r="O69" s="155"/>
      <c r="P69" s="155"/>
      <c r="Q69" s="155"/>
      <c r="R69" s="155"/>
    </row>
    <row r="70" spans="1:18" x14ac:dyDescent="0.3">
      <c r="A70" s="155"/>
      <c r="B70" s="155"/>
      <c r="C70" s="155"/>
      <c r="D70" s="155"/>
      <c r="E70" s="155"/>
      <c r="F70" s="155"/>
      <c r="G70" s="155"/>
      <c r="H70" s="155"/>
      <c r="I70" s="155"/>
      <c r="J70" s="155"/>
      <c r="K70" s="155"/>
      <c r="L70" s="155"/>
      <c r="M70" s="155"/>
      <c r="N70" s="155"/>
      <c r="O70" s="155"/>
      <c r="P70" s="155"/>
      <c r="Q70" s="155"/>
      <c r="R70" s="155"/>
    </row>
    <row r="71" spans="1:18" x14ac:dyDescent="0.3">
      <c r="A71" s="155"/>
      <c r="B71" s="155"/>
      <c r="C71" s="155"/>
      <c r="D71" s="155"/>
      <c r="E71" s="155"/>
      <c r="F71" s="155"/>
      <c r="G71" s="155"/>
      <c r="H71" s="155"/>
      <c r="I71" s="155"/>
      <c r="J71" s="155"/>
      <c r="K71" s="155"/>
      <c r="L71" s="155"/>
      <c r="M71" s="155"/>
      <c r="N71" s="155"/>
      <c r="O71" s="155"/>
      <c r="P71" s="155"/>
      <c r="Q71" s="155"/>
      <c r="R71" s="155"/>
    </row>
    <row r="72" spans="1:18" x14ac:dyDescent="0.3">
      <c r="A72" s="155"/>
      <c r="B72" s="155"/>
      <c r="C72" s="155"/>
      <c r="D72" s="155"/>
      <c r="E72" s="155"/>
      <c r="F72" s="155"/>
      <c r="G72" s="155"/>
      <c r="H72" s="155"/>
      <c r="I72" s="155"/>
      <c r="J72" s="155"/>
      <c r="K72" s="155"/>
      <c r="L72" s="155"/>
      <c r="M72" s="155"/>
      <c r="N72" s="155"/>
      <c r="O72" s="155"/>
      <c r="P72" s="155"/>
      <c r="Q72" s="155"/>
      <c r="R72" s="155"/>
    </row>
    <row r="73" spans="1:18" x14ac:dyDescent="0.3">
      <c r="A73" s="155"/>
      <c r="B73" s="155"/>
      <c r="C73" s="155"/>
      <c r="D73" s="155"/>
      <c r="E73" s="155"/>
      <c r="F73" s="155"/>
      <c r="G73" s="155"/>
      <c r="H73" s="155"/>
      <c r="I73" s="155"/>
      <c r="J73" s="155"/>
      <c r="K73" s="155"/>
      <c r="L73" s="155"/>
      <c r="M73" s="155"/>
      <c r="N73" s="155"/>
      <c r="O73" s="155"/>
      <c r="P73" s="155"/>
      <c r="Q73" s="155"/>
      <c r="R73" s="155"/>
    </row>
    <row r="74" spans="1:18" x14ac:dyDescent="0.3">
      <c r="A74" s="155"/>
      <c r="B74" s="155"/>
      <c r="C74" s="155"/>
      <c r="D74" s="155"/>
      <c r="E74" s="155"/>
      <c r="F74" s="155"/>
      <c r="G74" s="155"/>
      <c r="H74" s="155"/>
      <c r="I74" s="155"/>
      <c r="J74" s="155"/>
      <c r="K74" s="155"/>
      <c r="L74" s="155"/>
      <c r="M74" s="155"/>
      <c r="N74" s="155"/>
      <c r="O74" s="155"/>
      <c r="P74" s="155"/>
      <c r="Q74" s="155"/>
      <c r="R74" s="155"/>
    </row>
    <row r="75" spans="1:18" x14ac:dyDescent="0.3">
      <c r="A75" s="155"/>
      <c r="B75" s="155"/>
      <c r="C75" s="155"/>
      <c r="D75" s="155"/>
      <c r="E75" s="155"/>
      <c r="F75" s="155"/>
      <c r="G75" s="155"/>
      <c r="H75" s="155"/>
      <c r="I75" s="155"/>
      <c r="J75" s="155"/>
      <c r="K75" s="155"/>
      <c r="L75" s="155"/>
      <c r="M75" s="155"/>
      <c r="N75" s="155"/>
      <c r="O75" s="155"/>
      <c r="P75" s="155"/>
      <c r="Q75" s="155"/>
      <c r="R75" s="155"/>
    </row>
    <row r="76" spans="1:18" x14ac:dyDescent="0.3">
      <c r="A76" s="155"/>
      <c r="B76" s="155"/>
      <c r="C76" s="155"/>
      <c r="D76" s="155"/>
      <c r="E76" s="155"/>
      <c r="F76" s="155"/>
      <c r="G76" s="155"/>
      <c r="H76" s="155"/>
      <c r="I76" s="155"/>
      <c r="J76" s="155"/>
      <c r="K76" s="155"/>
      <c r="L76" s="155"/>
      <c r="M76" s="155"/>
      <c r="N76" s="155"/>
      <c r="O76" s="155"/>
      <c r="P76" s="155"/>
      <c r="Q76" s="155"/>
      <c r="R76" s="155"/>
    </row>
    <row r="77" spans="1:18" x14ac:dyDescent="0.3">
      <c r="A77" s="155"/>
      <c r="B77" s="155"/>
      <c r="C77" s="155"/>
      <c r="D77" s="155"/>
      <c r="E77" s="155"/>
      <c r="F77" s="155"/>
      <c r="G77" s="155"/>
      <c r="H77" s="155"/>
      <c r="I77" s="155"/>
      <c r="J77" s="155"/>
      <c r="K77" s="155"/>
      <c r="L77" s="155"/>
      <c r="M77" s="155"/>
      <c r="N77" s="155"/>
      <c r="O77" s="155"/>
      <c r="P77" s="155"/>
      <c r="Q77" s="155"/>
      <c r="R77" s="155"/>
    </row>
    <row r="78" spans="1:18" x14ac:dyDescent="0.3">
      <c r="A78" s="155"/>
      <c r="B78" s="155"/>
      <c r="C78" s="155"/>
      <c r="D78" s="155"/>
      <c r="E78" s="155"/>
      <c r="F78" s="155"/>
      <c r="G78" s="155"/>
      <c r="H78" s="155"/>
      <c r="I78" s="155"/>
      <c r="J78" s="155"/>
      <c r="K78" s="155"/>
      <c r="L78" s="155"/>
      <c r="M78" s="155"/>
      <c r="N78" s="155"/>
      <c r="O78" s="155"/>
      <c r="P78" s="155"/>
      <c r="Q78" s="155"/>
      <c r="R78" s="155"/>
    </row>
    <row r="79" spans="1:18" x14ac:dyDescent="0.3">
      <c r="A79" s="155"/>
      <c r="B79" s="155"/>
      <c r="C79" s="155"/>
      <c r="D79" s="155"/>
      <c r="E79" s="155"/>
      <c r="F79" s="155"/>
      <c r="G79" s="155"/>
      <c r="H79" s="155"/>
      <c r="I79" s="155"/>
      <c r="J79" s="155"/>
      <c r="K79" s="155"/>
      <c r="L79" s="155"/>
      <c r="M79" s="155"/>
      <c r="N79" s="155"/>
      <c r="O79" s="155"/>
      <c r="P79" s="155"/>
      <c r="Q79" s="155"/>
      <c r="R79" s="155"/>
    </row>
    <row r="80" spans="1:18" x14ac:dyDescent="0.3">
      <c r="A80" s="155"/>
      <c r="B80" s="155"/>
      <c r="C80" s="155"/>
      <c r="D80" s="155"/>
      <c r="E80" s="155"/>
      <c r="F80" s="155"/>
      <c r="G80" s="155"/>
      <c r="H80" s="155"/>
      <c r="I80" s="155"/>
      <c r="J80" s="155"/>
      <c r="K80" s="155"/>
      <c r="L80" s="155"/>
      <c r="M80" s="155"/>
      <c r="N80" s="155"/>
      <c r="O80" s="155"/>
      <c r="P80" s="155"/>
      <c r="Q80" s="155"/>
      <c r="R80" s="155"/>
    </row>
    <row r="81" spans="1:18" x14ac:dyDescent="0.3">
      <c r="A81" s="155"/>
      <c r="B81" s="155"/>
      <c r="C81" s="155"/>
      <c r="D81" s="155"/>
      <c r="E81" s="155"/>
      <c r="F81" s="155"/>
      <c r="G81" s="155"/>
      <c r="H81" s="155"/>
      <c r="I81" s="155"/>
      <c r="J81" s="155"/>
      <c r="K81" s="155"/>
      <c r="L81" s="155"/>
      <c r="M81" s="155"/>
      <c r="N81" s="155"/>
      <c r="O81" s="155"/>
      <c r="P81" s="155"/>
      <c r="Q81" s="155"/>
      <c r="R81" s="155"/>
    </row>
    <row r="82" spans="1:18" x14ac:dyDescent="0.3">
      <c r="A82" s="155"/>
      <c r="B82" s="155"/>
      <c r="C82" s="155"/>
      <c r="D82" s="155"/>
      <c r="E82" s="155"/>
      <c r="F82" s="155"/>
      <c r="G82" s="155"/>
      <c r="H82" s="155"/>
      <c r="I82" s="155"/>
      <c r="J82" s="155"/>
      <c r="K82" s="155"/>
      <c r="L82" s="155"/>
      <c r="M82" s="155"/>
      <c r="N82" s="155"/>
      <c r="O82" s="155"/>
      <c r="P82" s="155"/>
      <c r="Q82" s="155"/>
      <c r="R82" s="155"/>
    </row>
  </sheetData>
  <mergeCells count="4">
    <mergeCell ref="A4:R6"/>
    <mergeCell ref="A55:H56"/>
    <mergeCell ref="J55:R56"/>
    <mergeCell ref="A1:R1"/>
  </mergeCells>
  <pageMargins left="0.7" right="0.7" top="0.75" bottom="0.75" header="0.3" footer="0.3"/>
  <pageSetup paperSize="9"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rgb="FF00B050"/>
    <pageSetUpPr fitToPage="1"/>
  </sheetPr>
  <dimension ref="A1:Y188"/>
  <sheetViews>
    <sheetView view="pageBreakPreview" topLeftCell="D150" zoomScale="70" zoomScaleNormal="70" zoomScaleSheetLayoutView="70" zoomScalePageLayoutView="70" workbookViewId="0">
      <selection activeCell="E168" sqref="A3:Y186"/>
    </sheetView>
  </sheetViews>
  <sheetFormatPr baseColWidth="10" defaultRowHeight="14.4" x14ac:dyDescent="0.3"/>
  <cols>
    <col min="1" max="1" width="16.109375" customWidth="1"/>
    <col min="2" max="2" width="11.109375" customWidth="1"/>
    <col min="3" max="3" width="43.6640625" customWidth="1"/>
    <col min="4" max="4" width="18.33203125" bestFit="1" customWidth="1"/>
    <col min="5" max="5" width="40.44140625" bestFit="1" customWidth="1"/>
    <col min="6" max="6" width="60.88671875" customWidth="1"/>
    <col min="7" max="7" width="9.5546875" customWidth="1"/>
    <col min="8" max="8" width="9.6640625" bestFit="1" customWidth="1"/>
    <col min="9" max="10" width="9.6640625" customWidth="1"/>
    <col min="11" max="11" width="12.109375" customWidth="1"/>
    <col min="12" max="12" width="10.109375" customWidth="1"/>
    <col min="13" max="13" width="10.44140625" customWidth="1"/>
    <col min="14" max="14" width="11.6640625" customWidth="1"/>
    <col min="15" max="15" width="10.6640625" bestFit="1" customWidth="1"/>
    <col min="16" max="16" width="11.5546875" customWidth="1"/>
    <col min="17" max="17" width="11.5546875" style="7" customWidth="1"/>
    <col min="18" max="18" width="12.109375" customWidth="1"/>
    <col min="19" max="19" width="10.33203125" customWidth="1"/>
    <col min="20" max="20" width="11.5546875" customWidth="1"/>
    <col min="23" max="23" width="11.5546875" style="7"/>
  </cols>
  <sheetData>
    <row r="1" spans="1:25" ht="23.4" x14ac:dyDescent="0.3">
      <c r="A1" s="150" t="s">
        <v>567</v>
      </c>
      <c r="B1" s="72"/>
      <c r="C1" s="73"/>
      <c r="D1" s="72"/>
      <c r="E1" s="72"/>
      <c r="F1" s="72"/>
      <c r="G1" s="75"/>
      <c r="H1" s="75"/>
      <c r="I1" s="75"/>
      <c r="J1" s="75"/>
      <c r="K1" s="75"/>
      <c r="L1" s="75"/>
      <c r="M1" s="75"/>
      <c r="N1" s="75"/>
      <c r="O1" s="75"/>
      <c r="P1" s="75"/>
      <c r="Q1" s="75"/>
      <c r="R1" s="75"/>
      <c r="S1" s="75"/>
      <c r="T1" s="75"/>
      <c r="U1" s="75"/>
      <c r="V1" s="75"/>
      <c r="W1" s="75"/>
    </row>
    <row r="2" spans="1:25" ht="18" x14ac:dyDescent="0.3">
      <c r="A2" s="71"/>
      <c r="B2" s="72"/>
      <c r="C2" s="73"/>
      <c r="D2" s="72"/>
      <c r="E2" s="72"/>
      <c r="F2" s="72"/>
      <c r="G2" s="75"/>
      <c r="H2" s="75"/>
      <c r="I2" s="75"/>
      <c r="J2" s="75"/>
      <c r="K2" s="75"/>
      <c r="L2" s="75"/>
      <c r="M2" s="75"/>
      <c r="N2" s="75"/>
      <c r="O2" s="75"/>
      <c r="P2" s="75"/>
      <c r="Q2" s="75"/>
      <c r="R2" s="75"/>
      <c r="S2" s="75"/>
      <c r="T2" s="75"/>
      <c r="U2" s="75"/>
      <c r="V2" s="75"/>
      <c r="W2" s="75"/>
    </row>
    <row r="3" spans="1:25" ht="18" x14ac:dyDescent="0.3">
      <c r="A3" s="118"/>
      <c r="B3" s="119"/>
      <c r="C3" s="119"/>
      <c r="D3" s="119"/>
      <c r="E3" s="119"/>
      <c r="F3" s="119"/>
      <c r="G3" s="178" t="s">
        <v>462</v>
      </c>
      <c r="H3" s="178"/>
      <c r="I3" s="178"/>
      <c r="J3" s="178"/>
      <c r="K3" s="178"/>
      <c r="L3" s="178" t="s">
        <v>415</v>
      </c>
      <c r="M3" s="178"/>
      <c r="N3" s="178"/>
      <c r="O3" s="178"/>
      <c r="P3" s="178"/>
      <c r="Q3" s="178"/>
      <c r="R3" s="178"/>
      <c r="S3" s="178" t="s">
        <v>75</v>
      </c>
      <c r="T3" s="178"/>
      <c r="U3" s="178" t="s">
        <v>416</v>
      </c>
      <c r="V3" s="178"/>
      <c r="W3" s="178"/>
      <c r="X3" s="178"/>
      <c r="Y3" s="178"/>
    </row>
    <row r="4" spans="1:25" ht="75.75" customHeight="1" x14ac:dyDescent="0.3">
      <c r="A4" s="130" t="s">
        <v>81</v>
      </c>
      <c r="B4" s="130" t="s">
        <v>82</v>
      </c>
      <c r="C4" s="130" t="s">
        <v>83</v>
      </c>
      <c r="D4" s="130" t="s">
        <v>427</v>
      </c>
      <c r="E4" s="130" t="s">
        <v>84</v>
      </c>
      <c r="F4" s="130" t="s">
        <v>85</v>
      </c>
      <c r="G4" s="130" t="s">
        <v>12</v>
      </c>
      <c r="H4" s="130" t="s">
        <v>13</v>
      </c>
      <c r="I4" s="130" t="s">
        <v>14</v>
      </c>
      <c r="J4" s="130" t="s">
        <v>15</v>
      </c>
      <c r="K4" s="131" t="s">
        <v>523</v>
      </c>
      <c r="L4" s="130" t="s">
        <v>16</v>
      </c>
      <c r="M4" s="130" t="s">
        <v>17</v>
      </c>
      <c r="N4" s="130" t="s">
        <v>18</v>
      </c>
      <c r="O4" s="130" t="s">
        <v>19</v>
      </c>
      <c r="P4" s="130" t="s">
        <v>20</v>
      </c>
      <c r="Q4" s="130" t="s">
        <v>538</v>
      </c>
      <c r="R4" s="131" t="s">
        <v>524</v>
      </c>
      <c r="S4" s="130" t="s">
        <v>525</v>
      </c>
      <c r="T4" s="131" t="s">
        <v>526</v>
      </c>
      <c r="U4" s="130" t="s">
        <v>463</v>
      </c>
      <c r="V4" s="130" t="s">
        <v>464</v>
      </c>
      <c r="W4" s="130" t="s">
        <v>543</v>
      </c>
      <c r="X4" s="130" t="s">
        <v>518</v>
      </c>
      <c r="Y4" s="130" t="s">
        <v>517</v>
      </c>
    </row>
    <row r="5" spans="1:25" s="157" customFormat="1" ht="19.649999999999999" customHeight="1" x14ac:dyDescent="0.3">
      <c r="A5" s="158" t="s">
        <v>86</v>
      </c>
      <c r="B5" s="158" t="s">
        <v>55</v>
      </c>
      <c r="C5" s="158" t="s">
        <v>87</v>
      </c>
      <c r="D5" s="158" t="s">
        <v>413</v>
      </c>
      <c r="E5" s="158" t="s">
        <v>29</v>
      </c>
      <c r="F5" s="158" t="s">
        <v>529</v>
      </c>
      <c r="G5" s="159">
        <v>0</v>
      </c>
      <c r="H5" s="159">
        <v>0</v>
      </c>
      <c r="I5" s="159">
        <v>0</v>
      </c>
      <c r="J5" s="159">
        <v>0</v>
      </c>
      <c r="K5" s="159">
        <v>0</v>
      </c>
      <c r="L5" s="159">
        <v>55</v>
      </c>
      <c r="M5" s="159">
        <v>58</v>
      </c>
      <c r="N5" s="159">
        <v>69</v>
      </c>
      <c r="O5" s="159">
        <v>62</v>
      </c>
      <c r="P5" s="159">
        <v>51</v>
      </c>
      <c r="Q5" s="159">
        <v>0</v>
      </c>
      <c r="R5" s="159">
        <v>295</v>
      </c>
      <c r="S5" s="159">
        <v>12</v>
      </c>
      <c r="T5" s="159">
        <v>307</v>
      </c>
      <c r="U5" s="159">
        <v>0</v>
      </c>
      <c r="V5" s="159">
        <v>17</v>
      </c>
      <c r="W5" s="159">
        <v>0</v>
      </c>
      <c r="X5" s="159">
        <v>1</v>
      </c>
      <c r="Y5" s="159">
        <v>18</v>
      </c>
    </row>
    <row r="6" spans="1:25" s="157" customFormat="1" ht="19.649999999999999" customHeight="1" x14ac:dyDescent="0.3">
      <c r="A6" s="158" t="s">
        <v>90</v>
      </c>
      <c r="B6" s="158" t="s">
        <v>55</v>
      </c>
      <c r="C6" s="158" t="s">
        <v>91</v>
      </c>
      <c r="D6" s="158" t="s">
        <v>413</v>
      </c>
      <c r="E6" s="158" t="s">
        <v>30</v>
      </c>
      <c r="F6" s="158" t="s">
        <v>515</v>
      </c>
      <c r="G6" s="159">
        <v>0</v>
      </c>
      <c r="H6" s="159">
        <v>0</v>
      </c>
      <c r="I6" s="159">
        <v>0</v>
      </c>
      <c r="J6" s="159">
        <v>0</v>
      </c>
      <c r="K6" s="159">
        <v>0</v>
      </c>
      <c r="L6" s="159">
        <v>81</v>
      </c>
      <c r="M6" s="159">
        <v>80</v>
      </c>
      <c r="N6" s="159">
        <v>80</v>
      </c>
      <c r="O6" s="159">
        <v>67</v>
      </c>
      <c r="P6" s="159">
        <v>69</v>
      </c>
      <c r="Q6" s="159">
        <v>0</v>
      </c>
      <c r="R6" s="159">
        <v>377</v>
      </c>
      <c r="S6" s="159">
        <v>6</v>
      </c>
      <c r="T6" s="159">
        <v>383</v>
      </c>
      <c r="U6" s="159">
        <v>0</v>
      </c>
      <c r="V6" s="159">
        <v>21</v>
      </c>
      <c r="W6" s="159">
        <v>0</v>
      </c>
      <c r="X6" s="159">
        <v>1</v>
      </c>
      <c r="Y6" s="159">
        <v>22</v>
      </c>
    </row>
    <row r="7" spans="1:25" s="157" customFormat="1" ht="19.649999999999999" customHeight="1" x14ac:dyDescent="0.3">
      <c r="A7" s="158" t="s">
        <v>94</v>
      </c>
      <c r="B7" s="158" t="s">
        <v>55</v>
      </c>
      <c r="C7" s="158" t="s">
        <v>95</v>
      </c>
      <c r="D7" s="158" t="s">
        <v>413</v>
      </c>
      <c r="E7" s="158" t="s">
        <v>32</v>
      </c>
      <c r="F7" s="158" t="s">
        <v>569</v>
      </c>
      <c r="G7" s="159">
        <v>0</v>
      </c>
      <c r="H7" s="159">
        <v>0</v>
      </c>
      <c r="I7" s="159">
        <v>0</v>
      </c>
      <c r="J7" s="159">
        <v>0</v>
      </c>
      <c r="K7" s="159">
        <v>0</v>
      </c>
      <c r="L7" s="159">
        <v>65</v>
      </c>
      <c r="M7" s="159">
        <v>93</v>
      </c>
      <c r="N7" s="159">
        <v>59</v>
      </c>
      <c r="O7" s="159">
        <v>55</v>
      </c>
      <c r="P7" s="159">
        <v>56</v>
      </c>
      <c r="Q7" s="159">
        <v>0</v>
      </c>
      <c r="R7" s="159">
        <v>328</v>
      </c>
      <c r="S7" s="159">
        <v>0</v>
      </c>
      <c r="T7" s="159">
        <v>328</v>
      </c>
      <c r="U7" s="159">
        <v>0</v>
      </c>
      <c r="V7" s="159">
        <v>20</v>
      </c>
      <c r="W7" s="159">
        <v>0</v>
      </c>
      <c r="X7" s="159">
        <v>0</v>
      </c>
      <c r="Y7" s="159">
        <v>20</v>
      </c>
    </row>
    <row r="8" spans="1:25" s="157" customFormat="1" ht="19.649999999999999" customHeight="1" x14ac:dyDescent="0.3">
      <c r="A8" s="158" t="s">
        <v>97</v>
      </c>
      <c r="B8" s="158" t="s">
        <v>100</v>
      </c>
      <c r="C8" s="158" t="s">
        <v>98</v>
      </c>
      <c r="D8" s="158" t="s">
        <v>413</v>
      </c>
      <c r="E8" s="158" t="s">
        <v>33</v>
      </c>
      <c r="F8" s="158" t="s">
        <v>529</v>
      </c>
      <c r="G8" s="159">
        <v>0</v>
      </c>
      <c r="H8" s="159">
        <v>0</v>
      </c>
      <c r="I8" s="159">
        <v>0</v>
      </c>
      <c r="J8" s="159">
        <v>0</v>
      </c>
      <c r="K8" s="159">
        <v>0</v>
      </c>
      <c r="L8" s="159">
        <v>41</v>
      </c>
      <c r="M8" s="159">
        <v>32</v>
      </c>
      <c r="N8" s="159">
        <v>33</v>
      </c>
      <c r="O8" s="159">
        <v>0</v>
      </c>
      <c r="P8" s="159">
        <v>0</v>
      </c>
      <c r="Q8" s="159">
        <v>0</v>
      </c>
      <c r="R8" s="159">
        <v>106</v>
      </c>
      <c r="S8" s="159">
        <v>0</v>
      </c>
      <c r="T8" s="159">
        <v>106</v>
      </c>
      <c r="U8" s="159">
        <v>0</v>
      </c>
      <c r="V8" s="159">
        <v>8</v>
      </c>
      <c r="W8" s="159">
        <v>0</v>
      </c>
      <c r="X8" s="159">
        <v>0</v>
      </c>
      <c r="Y8" s="159">
        <v>8</v>
      </c>
    </row>
    <row r="9" spans="1:25" s="157" customFormat="1" ht="19.649999999999999" customHeight="1" x14ac:dyDescent="0.3">
      <c r="A9" s="158" t="s">
        <v>99</v>
      </c>
      <c r="B9" s="158" t="s">
        <v>100</v>
      </c>
      <c r="C9" s="158" t="s">
        <v>34</v>
      </c>
      <c r="D9" s="158" t="s">
        <v>413</v>
      </c>
      <c r="E9" s="158" t="s">
        <v>34</v>
      </c>
      <c r="F9" s="158" t="s">
        <v>569</v>
      </c>
      <c r="G9" s="159">
        <v>0</v>
      </c>
      <c r="H9" s="159">
        <v>0</v>
      </c>
      <c r="I9" s="159">
        <v>0</v>
      </c>
      <c r="J9" s="159">
        <v>0</v>
      </c>
      <c r="K9" s="159">
        <v>0</v>
      </c>
      <c r="L9" s="159">
        <v>2</v>
      </c>
      <c r="M9" s="159">
        <v>1</v>
      </c>
      <c r="N9" s="159">
        <v>1</v>
      </c>
      <c r="O9" s="159">
        <v>1</v>
      </c>
      <c r="P9" s="159">
        <v>0</v>
      </c>
      <c r="Q9" s="159">
        <v>0</v>
      </c>
      <c r="R9" s="159">
        <v>5</v>
      </c>
      <c r="S9" s="159">
        <v>0</v>
      </c>
      <c r="T9" s="159">
        <v>5</v>
      </c>
      <c r="U9" s="159">
        <v>0</v>
      </c>
      <c r="V9" s="159">
        <v>1</v>
      </c>
      <c r="W9" s="159">
        <v>0</v>
      </c>
      <c r="X9" s="159">
        <v>0</v>
      </c>
      <c r="Y9" s="159">
        <v>1</v>
      </c>
    </row>
    <row r="10" spans="1:25" s="157" customFormat="1" ht="19.649999999999999" customHeight="1" x14ac:dyDescent="0.3">
      <c r="A10" s="158" t="s">
        <v>101</v>
      </c>
      <c r="B10" s="158" t="s">
        <v>55</v>
      </c>
      <c r="C10" s="158" t="s">
        <v>570</v>
      </c>
      <c r="D10" s="158" t="s">
        <v>413</v>
      </c>
      <c r="E10" s="158" t="s">
        <v>39</v>
      </c>
      <c r="F10" s="158" t="s">
        <v>569</v>
      </c>
      <c r="G10" s="159">
        <v>0</v>
      </c>
      <c r="H10" s="159">
        <v>0</v>
      </c>
      <c r="I10" s="159">
        <v>0</v>
      </c>
      <c r="J10" s="159">
        <v>0</v>
      </c>
      <c r="K10" s="159">
        <v>0</v>
      </c>
      <c r="L10" s="159">
        <v>0</v>
      </c>
      <c r="M10" s="159">
        <v>46</v>
      </c>
      <c r="N10" s="159">
        <v>44</v>
      </c>
      <c r="O10" s="159">
        <v>46</v>
      </c>
      <c r="P10" s="159">
        <v>50</v>
      </c>
      <c r="Q10" s="159">
        <v>0</v>
      </c>
      <c r="R10" s="159">
        <v>186</v>
      </c>
      <c r="S10" s="159">
        <v>0</v>
      </c>
      <c r="T10" s="159">
        <v>186</v>
      </c>
      <c r="U10" s="159">
        <v>0</v>
      </c>
      <c r="V10" s="159">
        <v>10</v>
      </c>
      <c r="W10" s="159">
        <v>0</v>
      </c>
      <c r="X10" s="159">
        <v>0</v>
      </c>
      <c r="Y10" s="159">
        <v>10</v>
      </c>
    </row>
    <row r="11" spans="1:25" s="157" customFormat="1" ht="19.649999999999999" customHeight="1" x14ac:dyDescent="0.3">
      <c r="A11" s="158" t="s">
        <v>103</v>
      </c>
      <c r="B11" s="158" t="s">
        <v>55</v>
      </c>
      <c r="C11" s="158" t="s">
        <v>104</v>
      </c>
      <c r="D11" s="158" t="s">
        <v>571</v>
      </c>
      <c r="E11" s="158" t="s">
        <v>37</v>
      </c>
      <c r="F11" s="158" t="s">
        <v>444</v>
      </c>
      <c r="G11" s="159">
        <v>0</v>
      </c>
      <c r="H11" s="159">
        <v>0</v>
      </c>
      <c r="I11" s="159">
        <v>0</v>
      </c>
      <c r="J11" s="159">
        <v>0</v>
      </c>
      <c r="K11" s="159">
        <v>0</v>
      </c>
      <c r="L11" s="159">
        <v>79</v>
      </c>
      <c r="M11" s="159">
        <v>86</v>
      </c>
      <c r="N11" s="159">
        <v>90</v>
      </c>
      <c r="O11" s="159">
        <v>89</v>
      </c>
      <c r="P11" s="159">
        <v>70</v>
      </c>
      <c r="Q11" s="159">
        <v>0</v>
      </c>
      <c r="R11" s="159">
        <v>414</v>
      </c>
      <c r="S11" s="159">
        <v>11</v>
      </c>
      <c r="T11" s="159">
        <v>425</v>
      </c>
      <c r="U11" s="159">
        <v>0</v>
      </c>
      <c r="V11" s="159">
        <v>25</v>
      </c>
      <c r="W11" s="159">
        <v>0</v>
      </c>
      <c r="X11" s="159">
        <v>1</v>
      </c>
      <c r="Y11" s="159">
        <v>26</v>
      </c>
    </row>
    <row r="12" spans="1:25" s="157" customFormat="1" ht="19.649999999999999" customHeight="1" x14ac:dyDescent="0.3">
      <c r="A12" s="158" t="s">
        <v>105</v>
      </c>
      <c r="B12" s="158" t="s">
        <v>55</v>
      </c>
      <c r="C12" s="158" t="s">
        <v>106</v>
      </c>
      <c r="D12" s="158" t="s">
        <v>413</v>
      </c>
      <c r="E12" s="158" t="s">
        <v>37</v>
      </c>
      <c r="F12" s="158" t="s">
        <v>444</v>
      </c>
      <c r="G12" s="159">
        <v>0</v>
      </c>
      <c r="H12" s="159">
        <v>0</v>
      </c>
      <c r="I12" s="159">
        <v>0</v>
      </c>
      <c r="J12" s="159">
        <v>0</v>
      </c>
      <c r="K12" s="159">
        <v>0</v>
      </c>
      <c r="L12" s="159">
        <v>56</v>
      </c>
      <c r="M12" s="159">
        <v>56</v>
      </c>
      <c r="N12" s="159">
        <v>48</v>
      </c>
      <c r="O12" s="159">
        <v>69</v>
      </c>
      <c r="P12" s="159">
        <v>55</v>
      </c>
      <c r="Q12" s="159">
        <v>0</v>
      </c>
      <c r="R12" s="159">
        <v>284</v>
      </c>
      <c r="S12" s="159">
        <v>15</v>
      </c>
      <c r="T12" s="159">
        <v>299</v>
      </c>
      <c r="U12" s="159">
        <v>0</v>
      </c>
      <c r="V12" s="159">
        <v>19</v>
      </c>
      <c r="W12" s="159">
        <v>0</v>
      </c>
      <c r="X12" s="159">
        <v>1</v>
      </c>
      <c r="Y12" s="159">
        <v>20</v>
      </c>
    </row>
    <row r="13" spans="1:25" s="157" customFormat="1" ht="19.649999999999999" customHeight="1" x14ac:dyDescent="0.3">
      <c r="A13" s="158" t="s">
        <v>107</v>
      </c>
      <c r="B13" s="158" t="s">
        <v>56</v>
      </c>
      <c r="C13" s="158" t="s">
        <v>108</v>
      </c>
      <c r="D13" s="158" t="s">
        <v>413</v>
      </c>
      <c r="E13" s="158" t="s">
        <v>25</v>
      </c>
      <c r="F13" s="158" t="s">
        <v>572</v>
      </c>
      <c r="G13" s="159">
        <v>0</v>
      </c>
      <c r="H13" s="159">
        <v>47</v>
      </c>
      <c r="I13" s="159">
        <v>35</v>
      </c>
      <c r="J13" s="159">
        <v>50</v>
      </c>
      <c r="K13" s="159">
        <v>132</v>
      </c>
      <c r="L13" s="159">
        <v>0</v>
      </c>
      <c r="M13" s="159">
        <v>0</v>
      </c>
      <c r="N13" s="159">
        <v>0</v>
      </c>
      <c r="O13" s="159">
        <v>0</v>
      </c>
      <c r="P13" s="159">
        <v>0</v>
      </c>
      <c r="Q13" s="159">
        <v>0</v>
      </c>
      <c r="R13" s="159">
        <v>0</v>
      </c>
      <c r="S13" s="159">
        <v>0</v>
      </c>
      <c r="T13" s="159">
        <v>132</v>
      </c>
      <c r="U13" s="159">
        <v>6</v>
      </c>
      <c r="V13" s="159">
        <v>0</v>
      </c>
      <c r="W13" s="159">
        <v>0</v>
      </c>
      <c r="X13" s="159">
        <v>0</v>
      </c>
      <c r="Y13" s="159">
        <v>6</v>
      </c>
    </row>
    <row r="14" spans="1:25" s="157" customFormat="1" ht="19.649999999999999" customHeight="1" x14ac:dyDescent="0.3">
      <c r="A14" s="158" t="s">
        <v>110</v>
      </c>
      <c r="B14" s="158" t="s">
        <v>55</v>
      </c>
      <c r="C14" s="158" t="s">
        <v>111</v>
      </c>
      <c r="D14" s="158" t="s">
        <v>413</v>
      </c>
      <c r="E14" s="158" t="s">
        <v>25</v>
      </c>
      <c r="F14" s="158" t="s">
        <v>572</v>
      </c>
      <c r="G14" s="159">
        <v>0</v>
      </c>
      <c r="H14" s="159">
        <v>0</v>
      </c>
      <c r="I14" s="159">
        <v>0</v>
      </c>
      <c r="J14" s="159">
        <v>0</v>
      </c>
      <c r="K14" s="159">
        <v>0</v>
      </c>
      <c r="L14" s="159">
        <v>47</v>
      </c>
      <c r="M14" s="159">
        <v>42</v>
      </c>
      <c r="N14" s="159">
        <v>50</v>
      </c>
      <c r="O14" s="159">
        <v>40</v>
      </c>
      <c r="P14" s="159">
        <v>33</v>
      </c>
      <c r="Q14" s="159">
        <v>0</v>
      </c>
      <c r="R14" s="159">
        <v>212</v>
      </c>
      <c r="S14" s="159">
        <v>0</v>
      </c>
      <c r="T14" s="159">
        <v>212</v>
      </c>
      <c r="U14" s="159">
        <v>0</v>
      </c>
      <c r="V14" s="159">
        <v>13</v>
      </c>
      <c r="W14" s="159">
        <v>0</v>
      </c>
      <c r="X14" s="159">
        <v>0</v>
      </c>
      <c r="Y14" s="159">
        <v>13</v>
      </c>
    </row>
    <row r="15" spans="1:25" s="157" customFormat="1" ht="19.649999999999999" customHeight="1" x14ac:dyDescent="0.3">
      <c r="A15" s="158" t="s">
        <v>112</v>
      </c>
      <c r="B15" s="158" t="s">
        <v>55</v>
      </c>
      <c r="C15" s="158" t="s">
        <v>113</v>
      </c>
      <c r="D15" s="158" t="s">
        <v>413</v>
      </c>
      <c r="E15" s="158" t="s">
        <v>25</v>
      </c>
      <c r="F15" s="158" t="s">
        <v>572</v>
      </c>
      <c r="G15" s="159">
        <v>0</v>
      </c>
      <c r="H15" s="159">
        <v>0</v>
      </c>
      <c r="I15" s="159">
        <v>0</v>
      </c>
      <c r="J15" s="159">
        <v>0</v>
      </c>
      <c r="K15" s="159">
        <v>0</v>
      </c>
      <c r="L15" s="159">
        <v>63</v>
      </c>
      <c r="M15" s="159">
        <v>80</v>
      </c>
      <c r="N15" s="159">
        <v>75</v>
      </c>
      <c r="O15" s="159">
        <v>52</v>
      </c>
      <c r="P15" s="159">
        <v>63</v>
      </c>
      <c r="Q15" s="159">
        <v>0</v>
      </c>
      <c r="R15" s="159">
        <v>333</v>
      </c>
      <c r="S15" s="159">
        <v>0</v>
      </c>
      <c r="T15" s="159">
        <v>333</v>
      </c>
      <c r="U15" s="159">
        <v>0</v>
      </c>
      <c r="V15" s="159">
        <v>18</v>
      </c>
      <c r="W15" s="159">
        <v>0</v>
      </c>
      <c r="X15" s="159">
        <v>0</v>
      </c>
      <c r="Y15" s="159">
        <v>18</v>
      </c>
    </row>
    <row r="16" spans="1:25" s="157" customFormat="1" ht="19.649999999999999" customHeight="1" x14ac:dyDescent="0.3">
      <c r="A16" s="158" t="s">
        <v>114</v>
      </c>
      <c r="B16" s="158" t="s">
        <v>55</v>
      </c>
      <c r="C16" s="158" t="s">
        <v>115</v>
      </c>
      <c r="D16" s="158" t="s">
        <v>413</v>
      </c>
      <c r="E16" s="158" t="s">
        <v>25</v>
      </c>
      <c r="F16" s="158" t="s">
        <v>572</v>
      </c>
      <c r="G16" s="159">
        <v>0</v>
      </c>
      <c r="H16" s="159">
        <v>0</v>
      </c>
      <c r="I16" s="159">
        <v>0</v>
      </c>
      <c r="J16" s="159">
        <v>0</v>
      </c>
      <c r="K16" s="159">
        <v>0</v>
      </c>
      <c r="L16" s="159">
        <v>78</v>
      </c>
      <c r="M16" s="159">
        <v>78</v>
      </c>
      <c r="N16" s="159">
        <v>80</v>
      </c>
      <c r="O16" s="159">
        <v>63</v>
      </c>
      <c r="P16" s="159">
        <v>72</v>
      </c>
      <c r="Q16" s="159">
        <v>0</v>
      </c>
      <c r="R16" s="159">
        <v>371</v>
      </c>
      <c r="S16" s="159">
        <v>1</v>
      </c>
      <c r="T16" s="159">
        <v>372</v>
      </c>
      <c r="U16" s="159">
        <v>0</v>
      </c>
      <c r="V16" s="159">
        <v>21</v>
      </c>
      <c r="W16" s="159">
        <v>0</v>
      </c>
      <c r="X16" s="159">
        <v>1</v>
      </c>
      <c r="Y16" s="159">
        <v>22</v>
      </c>
    </row>
    <row r="17" spans="1:25" s="157" customFormat="1" ht="19.649999999999999" customHeight="1" x14ac:dyDescent="0.3">
      <c r="A17" s="158" t="s">
        <v>116</v>
      </c>
      <c r="B17" s="158" t="s">
        <v>56</v>
      </c>
      <c r="C17" s="158" t="s">
        <v>117</v>
      </c>
      <c r="D17" s="158" t="s">
        <v>413</v>
      </c>
      <c r="E17" s="158" t="s">
        <v>25</v>
      </c>
      <c r="F17" s="158" t="s">
        <v>572</v>
      </c>
      <c r="G17" s="159">
        <v>0</v>
      </c>
      <c r="H17" s="159">
        <v>42</v>
      </c>
      <c r="I17" s="159">
        <v>50</v>
      </c>
      <c r="J17" s="159">
        <v>48</v>
      </c>
      <c r="K17" s="159">
        <v>140</v>
      </c>
      <c r="L17" s="159">
        <v>0</v>
      </c>
      <c r="M17" s="159">
        <v>0</v>
      </c>
      <c r="N17" s="159">
        <v>0</v>
      </c>
      <c r="O17" s="159">
        <v>0</v>
      </c>
      <c r="P17" s="159">
        <v>0</v>
      </c>
      <c r="Q17" s="159">
        <v>0</v>
      </c>
      <c r="R17" s="159">
        <v>0</v>
      </c>
      <c r="S17" s="159">
        <v>0</v>
      </c>
      <c r="T17" s="159">
        <v>140</v>
      </c>
      <c r="U17" s="159">
        <v>6</v>
      </c>
      <c r="V17" s="159">
        <v>0</v>
      </c>
      <c r="W17" s="159">
        <v>0</v>
      </c>
      <c r="X17" s="159">
        <v>0</v>
      </c>
      <c r="Y17" s="159">
        <v>6</v>
      </c>
    </row>
    <row r="18" spans="1:25" s="157" customFormat="1" ht="19.649999999999999" customHeight="1" x14ac:dyDescent="0.3">
      <c r="A18" s="158" t="s">
        <v>118</v>
      </c>
      <c r="B18" s="158" t="s">
        <v>55</v>
      </c>
      <c r="C18" s="158" t="s">
        <v>119</v>
      </c>
      <c r="D18" s="158" t="s">
        <v>413</v>
      </c>
      <c r="E18" s="158" t="s">
        <v>25</v>
      </c>
      <c r="F18" s="158" t="s">
        <v>572</v>
      </c>
      <c r="G18" s="159">
        <v>0</v>
      </c>
      <c r="H18" s="159">
        <v>0</v>
      </c>
      <c r="I18" s="159">
        <v>0</v>
      </c>
      <c r="J18" s="159">
        <v>0</v>
      </c>
      <c r="K18" s="159">
        <v>0</v>
      </c>
      <c r="L18" s="159">
        <v>88</v>
      </c>
      <c r="M18" s="159">
        <v>86</v>
      </c>
      <c r="N18" s="159">
        <v>68</v>
      </c>
      <c r="O18" s="159">
        <v>69</v>
      </c>
      <c r="P18" s="159">
        <v>72</v>
      </c>
      <c r="Q18" s="159">
        <v>0</v>
      </c>
      <c r="R18" s="159">
        <v>383</v>
      </c>
      <c r="S18" s="159">
        <v>12</v>
      </c>
      <c r="T18" s="159">
        <v>395</v>
      </c>
      <c r="U18" s="159">
        <v>0</v>
      </c>
      <c r="V18" s="159">
        <v>23</v>
      </c>
      <c r="W18" s="159">
        <v>0</v>
      </c>
      <c r="X18" s="159">
        <v>1</v>
      </c>
      <c r="Y18" s="159">
        <v>24</v>
      </c>
    </row>
    <row r="19" spans="1:25" s="157" customFormat="1" ht="19.649999999999999" customHeight="1" x14ac:dyDescent="0.3">
      <c r="A19" s="158" t="s">
        <v>120</v>
      </c>
      <c r="B19" s="158" t="s">
        <v>55</v>
      </c>
      <c r="C19" s="158" t="s">
        <v>121</v>
      </c>
      <c r="D19" s="158" t="s">
        <v>413</v>
      </c>
      <c r="E19" s="158" t="s">
        <v>25</v>
      </c>
      <c r="F19" s="158" t="s">
        <v>572</v>
      </c>
      <c r="G19" s="159">
        <v>0</v>
      </c>
      <c r="H19" s="159">
        <v>0</v>
      </c>
      <c r="I19" s="159">
        <v>0</v>
      </c>
      <c r="J19" s="159">
        <v>0</v>
      </c>
      <c r="K19" s="159">
        <v>0</v>
      </c>
      <c r="L19" s="159">
        <v>61</v>
      </c>
      <c r="M19" s="159">
        <v>53</v>
      </c>
      <c r="N19" s="159">
        <v>47</v>
      </c>
      <c r="O19" s="159">
        <v>57</v>
      </c>
      <c r="P19" s="159">
        <v>50</v>
      </c>
      <c r="Q19" s="159">
        <v>0</v>
      </c>
      <c r="R19" s="159">
        <v>268</v>
      </c>
      <c r="S19" s="159">
        <v>8</v>
      </c>
      <c r="T19" s="159">
        <v>276</v>
      </c>
      <c r="U19" s="159">
        <v>0</v>
      </c>
      <c r="V19" s="159">
        <v>15</v>
      </c>
      <c r="W19" s="159">
        <v>0</v>
      </c>
      <c r="X19" s="159">
        <v>1</v>
      </c>
      <c r="Y19" s="159">
        <v>16</v>
      </c>
    </row>
    <row r="20" spans="1:25" s="157" customFormat="1" ht="19.649999999999999" customHeight="1" x14ac:dyDescent="0.3">
      <c r="A20" s="158" t="s">
        <v>122</v>
      </c>
      <c r="B20" s="158" t="s">
        <v>55</v>
      </c>
      <c r="C20" s="158" t="s">
        <v>123</v>
      </c>
      <c r="D20" s="158" t="s">
        <v>413</v>
      </c>
      <c r="E20" s="158" t="s">
        <v>25</v>
      </c>
      <c r="F20" s="158" t="s">
        <v>572</v>
      </c>
      <c r="G20" s="159">
        <v>0</v>
      </c>
      <c r="H20" s="159">
        <v>0</v>
      </c>
      <c r="I20" s="159">
        <v>0</v>
      </c>
      <c r="J20" s="159">
        <v>0</v>
      </c>
      <c r="K20" s="159">
        <v>0</v>
      </c>
      <c r="L20" s="159">
        <v>27</v>
      </c>
      <c r="M20" s="159">
        <v>60</v>
      </c>
      <c r="N20" s="159">
        <v>47</v>
      </c>
      <c r="O20" s="159">
        <v>43</v>
      </c>
      <c r="P20" s="159">
        <v>52</v>
      </c>
      <c r="Q20" s="159">
        <v>0</v>
      </c>
      <c r="R20" s="159">
        <v>229</v>
      </c>
      <c r="S20" s="159">
        <v>4</v>
      </c>
      <c r="T20" s="159">
        <v>233</v>
      </c>
      <c r="U20" s="159">
        <v>0</v>
      </c>
      <c r="V20" s="159">
        <v>13</v>
      </c>
      <c r="W20" s="159">
        <v>0</v>
      </c>
      <c r="X20" s="159">
        <v>1</v>
      </c>
      <c r="Y20" s="159">
        <v>14</v>
      </c>
    </row>
    <row r="21" spans="1:25" s="157" customFormat="1" ht="19.649999999999999" customHeight="1" x14ac:dyDescent="0.3">
      <c r="A21" s="158" t="s">
        <v>124</v>
      </c>
      <c r="B21" s="158" t="s">
        <v>55</v>
      </c>
      <c r="C21" s="158" t="s">
        <v>125</v>
      </c>
      <c r="D21" s="158" t="s">
        <v>413</v>
      </c>
      <c r="E21" s="158" t="s">
        <v>25</v>
      </c>
      <c r="F21" s="158" t="s">
        <v>513</v>
      </c>
      <c r="G21" s="159">
        <v>0</v>
      </c>
      <c r="H21" s="159">
        <v>0</v>
      </c>
      <c r="I21" s="159">
        <v>0</v>
      </c>
      <c r="J21" s="159">
        <v>0</v>
      </c>
      <c r="K21" s="159">
        <v>0</v>
      </c>
      <c r="L21" s="159">
        <v>74</v>
      </c>
      <c r="M21" s="159">
        <v>77</v>
      </c>
      <c r="N21" s="159">
        <v>71</v>
      </c>
      <c r="O21" s="159">
        <v>97</v>
      </c>
      <c r="P21" s="159">
        <v>91</v>
      </c>
      <c r="Q21" s="159">
        <v>0</v>
      </c>
      <c r="R21" s="159">
        <v>410</v>
      </c>
      <c r="S21" s="159">
        <v>12</v>
      </c>
      <c r="T21" s="159">
        <v>422</v>
      </c>
      <c r="U21" s="159">
        <v>0</v>
      </c>
      <c r="V21" s="159">
        <v>23</v>
      </c>
      <c r="W21" s="159">
        <v>0</v>
      </c>
      <c r="X21" s="159">
        <v>1</v>
      </c>
      <c r="Y21" s="159">
        <v>24</v>
      </c>
    </row>
    <row r="22" spans="1:25" s="157" customFormat="1" ht="19.649999999999999" customHeight="1" x14ac:dyDescent="0.3">
      <c r="A22" s="158" t="s">
        <v>127</v>
      </c>
      <c r="B22" s="158" t="s">
        <v>100</v>
      </c>
      <c r="C22" s="158" t="s">
        <v>128</v>
      </c>
      <c r="D22" s="158" t="s">
        <v>413</v>
      </c>
      <c r="E22" s="158" t="s">
        <v>38</v>
      </c>
      <c r="F22" s="158" t="s">
        <v>513</v>
      </c>
      <c r="G22" s="159">
        <v>6</v>
      </c>
      <c r="H22" s="159">
        <v>29</v>
      </c>
      <c r="I22" s="159">
        <v>35</v>
      </c>
      <c r="J22" s="159">
        <v>38</v>
      </c>
      <c r="K22" s="159">
        <v>108</v>
      </c>
      <c r="L22" s="159">
        <v>40</v>
      </c>
      <c r="M22" s="159">
        <v>33</v>
      </c>
      <c r="N22" s="159">
        <v>28</v>
      </c>
      <c r="O22" s="159">
        <v>23</v>
      </c>
      <c r="P22" s="159">
        <v>25</v>
      </c>
      <c r="Q22" s="159">
        <v>0</v>
      </c>
      <c r="R22" s="159">
        <v>149</v>
      </c>
      <c r="S22" s="159">
        <v>0</v>
      </c>
      <c r="T22" s="159">
        <v>257</v>
      </c>
      <c r="U22" s="159">
        <v>5</v>
      </c>
      <c r="V22" s="159">
        <v>9</v>
      </c>
      <c r="W22" s="159">
        <v>0</v>
      </c>
      <c r="X22" s="159">
        <v>0</v>
      </c>
      <c r="Y22" s="159">
        <v>14</v>
      </c>
    </row>
    <row r="23" spans="1:25" s="157" customFormat="1" ht="19.649999999999999" customHeight="1" x14ac:dyDescent="0.3">
      <c r="A23" s="158" t="s">
        <v>129</v>
      </c>
      <c r="B23" s="158" t="s">
        <v>55</v>
      </c>
      <c r="C23" s="158" t="s">
        <v>130</v>
      </c>
      <c r="D23" s="158" t="s">
        <v>413</v>
      </c>
      <c r="E23" s="158" t="s">
        <v>521</v>
      </c>
      <c r="F23" s="158" t="s">
        <v>515</v>
      </c>
      <c r="G23" s="159">
        <v>0</v>
      </c>
      <c r="H23" s="159">
        <v>0</v>
      </c>
      <c r="I23" s="159">
        <v>0</v>
      </c>
      <c r="J23" s="159">
        <v>0</v>
      </c>
      <c r="K23" s="159">
        <v>0</v>
      </c>
      <c r="L23" s="159">
        <v>77</v>
      </c>
      <c r="M23" s="159">
        <v>78</v>
      </c>
      <c r="N23" s="159">
        <v>91</v>
      </c>
      <c r="O23" s="159">
        <v>71</v>
      </c>
      <c r="P23" s="159">
        <v>71</v>
      </c>
      <c r="Q23" s="159">
        <v>0</v>
      </c>
      <c r="R23" s="159">
        <v>388</v>
      </c>
      <c r="S23" s="159">
        <v>12</v>
      </c>
      <c r="T23" s="159">
        <v>400</v>
      </c>
      <c r="U23" s="159">
        <v>0</v>
      </c>
      <c r="V23" s="159">
        <v>17</v>
      </c>
      <c r="W23" s="159">
        <v>0</v>
      </c>
      <c r="X23" s="159">
        <v>1</v>
      </c>
      <c r="Y23" s="159">
        <v>18</v>
      </c>
    </row>
    <row r="24" spans="1:25" s="157" customFormat="1" ht="19.649999999999999" customHeight="1" x14ac:dyDescent="0.3">
      <c r="A24" s="158" t="s">
        <v>131</v>
      </c>
      <c r="B24" s="158" t="s">
        <v>55</v>
      </c>
      <c r="C24" s="158" t="s">
        <v>132</v>
      </c>
      <c r="D24" s="158" t="s">
        <v>413</v>
      </c>
      <c r="E24" s="158" t="s">
        <v>41</v>
      </c>
      <c r="F24" s="158" t="s">
        <v>573</v>
      </c>
      <c r="G24" s="159">
        <v>0</v>
      </c>
      <c r="H24" s="159">
        <v>0</v>
      </c>
      <c r="I24" s="159">
        <v>0</v>
      </c>
      <c r="J24" s="159">
        <v>0</v>
      </c>
      <c r="K24" s="159">
        <v>0</v>
      </c>
      <c r="L24" s="159">
        <v>23</v>
      </c>
      <c r="M24" s="159">
        <v>31</v>
      </c>
      <c r="N24" s="159">
        <v>21</v>
      </c>
      <c r="O24" s="159">
        <v>22</v>
      </c>
      <c r="P24" s="159">
        <v>28</v>
      </c>
      <c r="Q24" s="159">
        <v>0</v>
      </c>
      <c r="R24" s="159">
        <v>125</v>
      </c>
      <c r="S24" s="159">
        <v>7</v>
      </c>
      <c r="T24" s="159">
        <v>132</v>
      </c>
      <c r="U24" s="159">
        <v>0</v>
      </c>
      <c r="V24" s="159">
        <v>8</v>
      </c>
      <c r="W24" s="159">
        <v>0</v>
      </c>
      <c r="X24" s="159">
        <v>1</v>
      </c>
      <c r="Y24" s="159">
        <v>9</v>
      </c>
    </row>
    <row r="25" spans="1:25" s="157" customFormat="1" ht="19.649999999999999" customHeight="1" x14ac:dyDescent="0.3">
      <c r="A25" s="158" t="s">
        <v>134</v>
      </c>
      <c r="B25" s="158" t="s">
        <v>55</v>
      </c>
      <c r="C25" s="158" t="s">
        <v>135</v>
      </c>
      <c r="D25" s="158" t="s">
        <v>413</v>
      </c>
      <c r="E25" s="158" t="s">
        <v>41</v>
      </c>
      <c r="F25" s="158" t="s">
        <v>573</v>
      </c>
      <c r="G25" s="159">
        <v>0</v>
      </c>
      <c r="H25" s="159">
        <v>0</v>
      </c>
      <c r="I25" s="159">
        <v>0</v>
      </c>
      <c r="J25" s="159">
        <v>0</v>
      </c>
      <c r="K25" s="159">
        <v>0</v>
      </c>
      <c r="L25" s="159">
        <v>30</v>
      </c>
      <c r="M25" s="159">
        <v>22</v>
      </c>
      <c r="N25" s="159">
        <v>23</v>
      </c>
      <c r="O25" s="159">
        <v>16</v>
      </c>
      <c r="P25" s="159">
        <v>20</v>
      </c>
      <c r="Q25" s="159">
        <v>0</v>
      </c>
      <c r="R25" s="159">
        <v>111</v>
      </c>
      <c r="S25" s="159">
        <v>12</v>
      </c>
      <c r="T25" s="159">
        <v>123</v>
      </c>
      <c r="U25" s="159">
        <v>0</v>
      </c>
      <c r="V25" s="159">
        <v>8</v>
      </c>
      <c r="W25" s="159">
        <v>0</v>
      </c>
      <c r="X25" s="159">
        <v>1</v>
      </c>
      <c r="Y25" s="159">
        <v>9</v>
      </c>
    </row>
    <row r="26" spans="1:25" s="157" customFormat="1" ht="19.649999999999999" customHeight="1" x14ac:dyDescent="0.3">
      <c r="A26" s="158" t="s">
        <v>136</v>
      </c>
      <c r="B26" s="158" t="s">
        <v>100</v>
      </c>
      <c r="C26" s="158" t="s">
        <v>137</v>
      </c>
      <c r="D26" s="158" t="s">
        <v>413</v>
      </c>
      <c r="E26" s="158" t="s">
        <v>25</v>
      </c>
      <c r="F26" s="158" t="s">
        <v>572</v>
      </c>
      <c r="G26" s="159">
        <v>0</v>
      </c>
      <c r="H26" s="159">
        <v>48</v>
      </c>
      <c r="I26" s="159">
        <v>26</v>
      </c>
      <c r="J26" s="159">
        <v>26</v>
      </c>
      <c r="K26" s="159">
        <v>100</v>
      </c>
      <c r="L26" s="159">
        <v>77</v>
      </c>
      <c r="M26" s="159">
        <v>49</v>
      </c>
      <c r="N26" s="159">
        <v>48</v>
      </c>
      <c r="O26" s="159">
        <v>42</v>
      </c>
      <c r="P26" s="159">
        <v>40</v>
      </c>
      <c r="Q26" s="159">
        <v>0</v>
      </c>
      <c r="R26" s="159">
        <v>256</v>
      </c>
      <c r="S26" s="159">
        <v>0</v>
      </c>
      <c r="T26" s="159">
        <v>356</v>
      </c>
      <c r="U26" s="159">
        <v>4</v>
      </c>
      <c r="V26" s="159">
        <v>15</v>
      </c>
      <c r="W26" s="159">
        <v>0</v>
      </c>
      <c r="X26" s="159">
        <v>0</v>
      </c>
      <c r="Y26" s="159">
        <v>19</v>
      </c>
    </row>
    <row r="27" spans="1:25" s="157" customFormat="1" ht="19.649999999999999" customHeight="1" x14ac:dyDescent="0.3">
      <c r="A27" s="158" t="s">
        <v>138</v>
      </c>
      <c r="B27" s="158" t="s">
        <v>100</v>
      </c>
      <c r="C27" s="158" t="s">
        <v>139</v>
      </c>
      <c r="D27" s="158" t="s">
        <v>413</v>
      </c>
      <c r="E27" s="158" t="s">
        <v>36</v>
      </c>
      <c r="F27" s="158" t="s">
        <v>569</v>
      </c>
      <c r="G27" s="159">
        <v>1</v>
      </c>
      <c r="H27" s="159">
        <v>2</v>
      </c>
      <c r="I27" s="159">
        <v>2</v>
      </c>
      <c r="J27" s="159">
        <v>1</v>
      </c>
      <c r="K27" s="159">
        <v>6</v>
      </c>
      <c r="L27" s="159">
        <v>1</v>
      </c>
      <c r="M27" s="159">
        <v>2</v>
      </c>
      <c r="N27" s="159">
        <v>2</v>
      </c>
      <c r="O27" s="159">
        <v>1</v>
      </c>
      <c r="P27" s="159">
        <v>1</v>
      </c>
      <c r="Q27" s="159">
        <v>0</v>
      </c>
      <c r="R27" s="159">
        <v>7</v>
      </c>
      <c r="S27" s="159">
        <v>0</v>
      </c>
      <c r="T27" s="159">
        <v>13</v>
      </c>
      <c r="U27" s="159">
        <v>0</v>
      </c>
      <c r="V27" s="159">
        <v>1</v>
      </c>
      <c r="W27" s="159">
        <v>0</v>
      </c>
      <c r="X27" s="159">
        <v>0</v>
      </c>
      <c r="Y27" s="159">
        <v>1</v>
      </c>
    </row>
    <row r="28" spans="1:25" s="157" customFormat="1" ht="19.649999999999999" customHeight="1" x14ac:dyDescent="0.3">
      <c r="A28" s="158" t="s">
        <v>140</v>
      </c>
      <c r="B28" s="158" t="s">
        <v>100</v>
      </c>
      <c r="C28" s="158" t="s">
        <v>141</v>
      </c>
      <c r="D28" s="158" t="s">
        <v>413</v>
      </c>
      <c r="E28" s="158" t="s">
        <v>36</v>
      </c>
      <c r="F28" s="158" t="s">
        <v>569</v>
      </c>
      <c r="G28" s="159">
        <v>1</v>
      </c>
      <c r="H28" s="159">
        <v>7</v>
      </c>
      <c r="I28" s="159">
        <v>17</v>
      </c>
      <c r="J28" s="159">
        <v>13</v>
      </c>
      <c r="K28" s="159">
        <v>38</v>
      </c>
      <c r="L28" s="159">
        <v>12</v>
      </c>
      <c r="M28" s="159">
        <v>8</v>
      </c>
      <c r="N28" s="159">
        <v>13</v>
      </c>
      <c r="O28" s="159">
        <v>5</v>
      </c>
      <c r="P28" s="159">
        <v>13</v>
      </c>
      <c r="Q28" s="159">
        <v>0</v>
      </c>
      <c r="R28" s="159">
        <v>51</v>
      </c>
      <c r="S28" s="159">
        <v>0</v>
      </c>
      <c r="T28" s="159">
        <v>89</v>
      </c>
      <c r="U28" s="159">
        <v>2</v>
      </c>
      <c r="V28" s="159">
        <v>3</v>
      </c>
      <c r="W28" s="159">
        <v>0</v>
      </c>
      <c r="X28" s="159">
        <v>0</v>
      </c>
      <c r="Y28" s="159">
        <v>5</v>
      </c>
    </row>
    <row r="29" spans="1:25" s="157" customFormat="1" ht="19.649999999999999" customHeight="1" x14ac:dyDescent="0.3">
      <c r="A29" s="158" t="s">
        <v>142</v>
      </c>
      <c r="B29" s="158" t="s">
        <v>55</v>
      </c>
      <c r="C29" s="158" t="s">
        <v>27</v>
      </c>
      <c r="D29" s="158" t="s">
        <v>413</v>
      </c>
      <c r="E29" s="158" t="s">
        <v>27</v>
      </c>
      <c r="F29" s="158" t="s">
        <v>573</v>
      </c>
      <c r="G29" s="159">
        <v>0</v>
      </c>
      <c r="H29" s="159">
        <v>0</v>
      </c>
      <c r="I29" s="159">
        <v>0</v>
      </c>
      <c r="J29" s="159">
        <v>0</v>
      </c>
      <c r="K29" s="159">
        <v>0</v>
      </c>
      <c r="L29" s="159">
        <v>24</v>
      </c>
      <c r="M29" s="159">
        <v>14</v>
      </c>
      <c r="N29" s="159">
        <v>23</v>
      </c>
      <c r="O29" s="159">
        <v>23</v>
      </c>
      <c r="P29" s="159">
        <v>39</v>
      </c>
      <c r="Q29" s="159">
        <v>0</v>
      </c>
      <c r="R29" s="159">
        <v>123</v>
      </c>
      <c r="S29" s="159">
        <v>0</v>
      </c>
      <c r="T29" s="159">
        <v>123</v>
      </c>
      <c r="U29" s="159">
        <v>0</v>
      </c>
      <c r="V29" s="159">
        <v>7</v>
      </c>
      <c r="W29" s="159">
        <v>0</v>
      </c>
      <c r="X29" s="159">
        <v>0</v>
      </c>
      <c r="Y29" s="159">
        <v>7</v>
      </c>
    </row>
    <row r="30" spans="1:25" s="157" customFormat="1" ht="19.649999999999999" customHeight="1" x14ac:dyDescent="0.3">
      <c r="A30" s="158" t="s">
        <v>143</v>
      </c>
      <c r="B30" s="158" t="s">
        <v>56</v>
      </c>
      <c r="C30" s="158" t="s">
        <v>144</v>
      </c>
      <c r="D30" s="158" t="s">
        <v>413</v>
      </c>
      <c r="E30" s="158" t="s">
        <v>25</v>
      </c>
      <c r="F30" s="158" t="s">
        <v>572</v>
      </c>
      <c r="G30" s="159">
        <v>0</v>
      </c>
      <c r="H30" s="159">
        <v>79</v>
      </c>
      <c r="I30" s="159">
        <v>95</v>
      </c>
      <c r="J30" s="159">
        <v>129</v>
      </c>
      <c r="K30" s="159">
        <v>303</v>
      </c>
      <c r="L30" s="159">
        <v>0</v>
      </c>
      <c r="M30" s="159">
        <v>0</v>
      </c>
      <c r="N30" s="159">
        <v>0</v>
      </c>
      <c r="O30" s="159">
        <v>0</v>
      </c>
      <c r="P30" s="159">
        <v>0</v>
      </c>
      <c r="Q30" s="159">
        <v>0</v>
      </c>
      <c r="R30" s="159">
        <v>0</v>
      </c>
      <c r="S30" s="159">
        <v>0</v>
      </c>
      <c r="T30" s="159">
        <v>303</v>
      </c>
      <c r="U30" s="159">
        <v>14</v>
      </c>
      <c r="V30" s="159">
        <v>0</v>
      </c>
      <c r="W30" s="159">
        <v>0</v>
      </c>
      <c r="X30" s="159">
        <v>0</v>
      </c>
      <c r="Y30" s="159">
        <v>14</v>
      </c>
    </row>
    <row r="31" spans="1:25" s="157" customFormat="1" ht="19.649999999999999" customHeight="1" x14ac:dyDescent="0.3">
      <c r="A31" s="158" t="s">
        <v>145</v>
      </c>
      <c r="B31" s="158" t="s">
        <v>56</v>
      </c>
      <c r="C31" s="158" t="s">
        <v>574</v>
      </c>
      <c r="D31" s="158" t="s">
        <v>413</v>
      </c>
      <c r="E31" s="158" t="s">
        <v>25</v>
      </c>
      <c r="F31" s="158" t="s">
        <v>572</v>
      </c>
      <c r="G31" s="159">
        <v>0</v>
      </c>
      <c r="H31" s="159">
        <v>64</v>
      </c>
      <c r="I31" s="159">
        <v>71</v>
      </c>
      <c r="J31" s="159">
        <v>74</v>
      </c>
      <c r="K31" s="159">
        <v>209</v>
      </c>
      <c r="L31" s="159">
        <v>0</v>
      </c>
      <c r="M31" s="159">
        <v>0</v>
      </c>
      <c r="N31" s="159">
        <v>0</v>
      </c>
      <c r="O31" s="159">
        <v>0</v>
      </c>
      <c r="P31" s="159">
        <v>0</v>
      </c>
      <c r="Q31" s="159">
        <v>0</v>
      </c>
      <c r="R31" s="159">
        <v>0</v>
      </c>
      <c r="S31" s="159">
        <v>0</v>
      </c>
      <c r="T31" s="159">
        <v>209</v>
      </c>
      <c r="U31" s="159">
        <v>9</v>
      </c>
      <c r="V31" s="159">
        <v>0</v>
      </c>
      <c r="W31" s="159">
        <v>0</v>
      </c>
      <c r="X31" s="159">
        <v>0</v>
      </c>
      <c r="Y31" s="159">
        <v>9</v>
      </c>
    </row>
    <row r="32" spans="1:25" s="157" customFormat="1" ht="19.649999999999999" customHeight="1" x14ac:dyDescent="0.3">
      <c r="A32" s="158" t="s">
        <v>147</v>
      </c>
      <c r="B32" s="158" t="s">
        <v>55</v>
      </c>
      <c r="C32" s="158" t="s">
        <v>148</v>
      </c>
      <c r="D32" s="158" t="s">
        <v>413</v>
      </c>
      <c r="E32" s="158" t="s">
        <v>25</v>
      </c>
      <c r="F32" s="158" t="s">
        <v>572</v>
      </c>
      <c r="G32" s="159">
        <v>0</v>
      </c>
      <c r="H32" s="159">
        <v>0</v>
      </c>
      <c r="I32" s="159">
        <v>0</v>
      </c>
      <c r="J32" s="159">
        <v>0</v>
      </c>
      <c r="K32" s="159">
        <v>0</v>
      </c>
      <c r="L32" s="159">
        <v>67</v>
      </c>
      <c r="M32" s="159">
        <v>76</v>
      </c>
      <c r="N32" s="159">
        <v>68</v>
      </c>
      <c r="O32" s="159">
        <v>68</v>
      </c>
      <c r="P32" s="159">
        <v>64</v>
      </c>
      <c r="Q32" s="159">
        <v>0</v>
      </c>
      <c r="R32" s="159">
        <v>343</v>
      </c>
      <c r="S32" s="159">
        <v>10</v>
      </c>
      <c r="T32" s="159">
        <v>353</v>
      </c>
      <c r="U32" s="159">
        <v>0</v>
      </c>
      <c r="V32" s="159">
        <v>20</v>
      </c>
      <c r="W32" s="159">
        <v>0</v>
      </c>
      <c r="X32" s="159">
        <v>1</v>
      </c>
      <c r="Y32" s="159">
        <v>21</v>
      </c>
    </row>
    <row r="33" spans="1:25" s="157" customFormat="1" ht="19.649999999999999" customHeight="1" x14ac:dyDescent="0.3">
      <c r="A33" s="158" t="s">
        <v>149</v>
      </c>
      <c r="B33" s="158" t="s">
        <v>55</v>
      </c>
      <c r="C33" s="158" t="s">
        <v>150</v>
      </c>
      <c r="D33" s="158" t="s">
        <v>413</v>
      </c>
      <c r="E33" s="158" t="s">
        <v>31</v>
      </c>
      <c r="F33" s="158" t="s">
        <v>431</v>
      </c>
      <c r="G33" s="159">
        <v>0</v>
      </c>
      <c r="H33" s="159">
        <v>0</v>
      </c>
      <c r="I33" s="159">
        <v>0</v>
      </c>
      <c r="J33" s="159">
        <v>0</v>
      </c>
      <c r="K33" s="159">
        <v>0</v>
      </c>
      <c r="L33" s="159">
        <v>44</v>
      </c>
      <c r="M33" s="159">
        <v>53</v>
      </c>
      <c r="N33" s="159">
        <v>52</v>
      </c>
      <c r="O33" s="159">
        <v>29</v>
      </c>
      <c r="P33" s="159">
        <v>42</v>
      </c>
      <c r="Q33" s="159">
        <v>0</v>
      </c>
      <c r="R33" s="159">
        <v>220</v>
      </c>
      <c r="S33" s="159">
        <v>0</v>
      </c>
      <c r="T33" s="159">
        <v>220</v>
      </c>
      <c r="U33" s="159">
        <v>0</v>
      </c>
      <c r="V33" s="159">
        <v>14</v>
      </c>
      <c r="W33" s="159">
        <v>0</v>
      </c>
      <c r="X33" s="159">
        <v>0</v>
      </c>
      <c r="Y33" s="159">
        <v>14</v>
      </c>
    </row>
    <row r="34" spans="1:25" s="157" customFormat="1" ht="19.649999999999999" customHeight="1" x14ac:dyDescent="0.3">
      <c r="A34" s="158" t="s">
        <v>151</v>
      </c>
      <c r="B34" s="158" t="s">
        <v>100</v>
      </c>
      <c r="C34" s="158" t="s">
        <v>24</v>
      </c>
      <c r="D34" s="158" t="s">
        <v>413</v>
      </c>
      <c r="E34" s="158" t="s">
        <v>24</v>
      </c>
      <c r="F34" s="158" t="s">
        <v>569</v>
      </c>
      <c r="G34" s="159">
        <v>4</v>
      </c>
      <c r="H34" s="159">
        <v>28</v>
      </c>
      <c r="I34" s="159">
        <v>33</v>
      </c>
      <c r="J34" s="159">
        <v>40</v>
      </c>
      <c r="K34" s="159">
        <v>105</v>
      </c>
      <c r="L34" s="159">
        <v>61</v>
      </c>
      <c r="M34" s="159">
        <v>27</v>
      </c>
      <c r="N34" s="159">
        <v>35</v>
      </c>
      <c r="O34" s="159">
        <v>39</v>
      </c>
      <c r="P34" s="159">
        <v>40</v>
      </c>
      <c r="Q34" s="159">
        <v>0</v>
      </c>
      <c r="R34" s="159">
        <v>202</v>
      </c>
      <c r="S34" s="159">
        <v>0</v>
      </c>
      <c r="T34" s="159">
        <v>307</v>
      </c>
      <c r="U34" s="159">
        <v>4</v>
      </c>
      <c r="V34" s="159">
        <v>12</v>
      </c>
      <c r="W34" s="159">
        <v>0</v>
      </c>
      <c r="X34" s="159">
        <v>0</v>
      </c>
      <c r="Y34" s="159">
        <v>16</v>
      </c>
    </row>
    <row r="35" spans="1:25" s="157" customFormat="1" ht="19.649999999999999" customHeight="1" x14ac:dyDescent="0.3">
      <c r="A35" s="158" t="s">
        <v>152</v>
      </c>
      <c r="B35" s="158" t="s">
        <v>100</v>
      </c>
      <c r="C35" s="158" t="s">
        <v>153</v>
      </c>
      <c r="D35" s="158" t="s">
        <v>413</v>
      </c>
      <c r="E35" s="158" t="s">
        <v>39</v>
      </c>
      <c r="F35" s="158" t="s">
        <v>569</v>
      </c>
      <c r="G35" s="159">
        <v>0</v>
      </c>
      <c r="H35" s="159">
        <v>7</v>
      </c>
      <c r="I35" s="159">
        <v>9</v>
      </c>
      <c r="J35" s="159">
        <v>10</v>
      </c>
      <c r="K35" s="159">
        <v>26</v>
      </c>
      <c r="L35" s="159">
        <v>7</v>
      </c>
      <c r="M35" s="159">
        <v>6</v>
      </c>
      <c r="N35" s="159">
        <v>7</v>
      </c>
      <c r="O35" s="159">
        <v>8</v>
      </c>
      <c r="P35" s="159">
        <v>8</v>
      </c>
      <c r="Q35" s="159">
        <v>0</v>
      </c>
      <c r="R35" s="159">
        <v>36</v>
      </c>
      <c r="S35" s="159">
        <v>0</v>
      </c>
      <c r="T35" s="159">
        <v>62</v>
      </c>
      <c r="U35" s="159">
        <v>1</v>
      </c>
      <c r="V35" s="159">
        <v>2</v>
      </c>
      <c r="W35" s="159">
        <v>0</v>
      </c>
      <c r="X35" s="159">
        <v>0</v>
      </c>
      <c r="Y35" s="159">
        <v>3</v>
      </c>
    </row>
    <row r="36" spans="1:25" s="157" customFormat="1" ht="19.649999999999999" customHeight="1" x14ac:dyDescent="0.3">
      <c r="A36" s="158" t="s">
        <v>154</v>
      </c>
      <c r="B36" s="158" t="s">
        <v>100</v>
      </c>
      <c r="C36" s="158" t="s">
        <v>155</v>
      </c>
      <c r="D36" s="158" t="s">
        <v>413</v>
      </c>
      <c r="E36" s="158" t="s">
        <v>23</v>
      </c>
      <c r="F36" s="158" t="s">
        <v>515</v>
      </c>
      <c r="G36" s="159">
        <v>1</v>
      </c>
      <c r="H36" s="159">
        <v>17</v>
      </c>
      <c r="I36" s="159">
        <v>16</v>
      </c>
      <c r="J36" s="159">
        <v>19</v>
      </c>
      <c r="K36" s="159">
        <v>53</v>
      </c>
      <c r="L36" s="159">
        <v>15</v>
      </c>
      <c r="M36" s="159">
        <v>18</v>
      </c>
      <c r="N36" s="159">
        <v>14</v>
      </c>
      <c r="O36" s="159">
        <v>12</v>
      </c>
      <c r="P36" s="159">
        <v>22</v>
      </c>
      <c r="Q36" s="159">
        <v>0</v>
      </c>
      <c r="R36" s="159">
        <v>81</v>
      </c>
      <c r="S36" s="159">
        <v>5</v>
      </c>
      <c r="T36" s="159">
        <v>139</v>
      </c>
      <c r="U36" s="159">
        <v>4</v>
      </c>
      <c r="V36" s="159">
        <v>5</v>
      </c>
      <c r="W36" s="159">
        <v>0</v>
      </c>
      <c r="X36" s="159">
        <v>1</v>
      </c>
      <c r="Y36" s="159">
        <v>10</v>
      </c>
    </row>
    <row r="37" spans="1:25" s="157" customFormat="1" ht="19.649999999999999" customHeight="1" x14ac:dyDescent="0.3">
      <c r="A37" s="158" t="s">
        <v>156</v>
      </c>
      <c r="B37" s="158" t="s">
        <v>100</v>
      </c>
      <c r="C37" s="158" t="s">
        <v>157</v>
      </c>
      <c r="D37" s="158" t="s">
        <v>413</v>
      </c>
      <c r="E37" s="158" t="s">
        <v>24</v>
      </c>
      <c r="F37" s="158" t="s">
        <v>569</v>
      </c>
      <c r="G37" s="159">
        <v>0</v>
      </c>
      <c r="H37" s="159">
        <v>0</v>
      </c>
      <c r="I37" s="159">
        <v>9</v>
      </c>
      <c r="J37" s="159">
        <v>10</v>
      </c>
      <c r="K37" s="159">
        <v>19</v>
      </c>
      <c r="L37" s="159">
        <v>4</v>
      </c>
      <c r="M37" s="159">
        <v>10</v>
      </c>
      <c r="N37" s="159">
        <v>13</v>
      </c>
      <c r="O37" s="159">
        <v>13</v>
      </c>
      <c r="P37" s="159">
        <v>7</v>
      </c>
      <c r="Q37" s="159">
        <v>0</v>
      </c>
      <c r="R37" s="159">
        <v>47</v>
      </c>
      <c r="S37" s="159">
        <v>0</v>
      </c>
      <c r="T37" s="159">
        <v>66</v>
      </c>
      <c r="U37" s="159">
        <v>1</v>
      </c>
      <c r="V37" s="159">
        <v>3</v>
      </c>
      <c r="W37" s="159">
        <v>0</v>
      </c>
      <c r="X37" s="159">
        <v>0</v>
      </c>
      <c r="Y37" s="159">
        <v>4</v>
      </c>
    </row>
    <row r="38" spans="1:25" s="157" customFormat="1" ht="19.649999999999999" customHeight="1" x14ac:dyDescent="0.3">
      <c r="A38" s="158" t="s">
        <v>158</v>
      </c>
      <c r="B38" s="158" t="s">
        <v>56</v>
      </c>
      <c r="C38" s="158" t="s">
        <v>119</v>
      </c>
      <c r="D38" s="158" t="s">
        <v>413</v>
      </c>
      <c r="E38" s="158" t="s">
        <v>25</v>
      </c>
      <c r="F38" s="158" t="s">
        <v>572</v>
      </c>
      <c r="G38" s="159">
        <v>0</v>
      </c>
      <c r="H38" s="159">
        <v>79</v>
      </c>
      <c r="I38" s="159">
        <v>90</v>
      </c>
      <c r="J38" s="159">
        <v>71</v>
      </c>
      <c r="K38" s="159">
        <v>240</v>
      </c>
      <c r="L38" s="159">
        <v>0</v>
      </c>
      <c r="M38" s="159">
        <v>0</v>
      </c>
      <c r="N38" s="159">
        <v>0</v>
      </c>
      <c r="O38" s="159">
        <v>0</v>
      </c>
      <c r="P38" s="159">
        <v>0</v>
      </c>
      <c r="Q38" s="159">
        <v>0</v>
      </c>
      <c r="R38" s="159">
        <v>0</v>
      </c>
      <c r="S38" s="159">
        <v>0</v>
      </c>
      <c r="T38" s="159">
        <v>240</v>
      </c>
      <c r="U38" s="159">
        <v>11</v>
      </c>
      <c r="V38" s="159">
        <v>0</v>
      </c>
      <c r="W38" s="159">
        <v>0</v>
      </c>
      <c r="X38" s="159">
        <v>0</v>
      </c>
      <c r="Y38" s="159">
        <v>11</v>
      </c>
    </row>
    <row r="39" spans="1:25" s="157" customFormat="1" ht="19.649999999999999" customHeight="1" x14ac:dyDescent="0.3">
      <c r="A39" s="158" t="s">
        <v>159</v>
      </c>
      <c r="B39" s="158" t="s">
        <v>55</v>
      </c>
      <c r="C39" s="158" t="s">
        <v>160</v>
      </c>
      <c r="D39" s="158" t="s">
        <v>413</v>
      </c>
      <c r="E39" s="158" t="s">
        <v>26</v>
      </c>
      <c r="F39" s="158" t="s">
        <v>431</v>
      </c>
      <c r="G39" s="159">
        <v>0</v>
      </c>
      <c r="H39" s="159">
        <v>0</v>
      </c>
      <c r="I39" s="159">
        <v>0</v>
      </c>
      <c r="J39" s="159">
        <v>0</v>
      </c>
      <c r="K39" s="159">
        <v>0</v>
      </c>
      <c r="L39" s="159">
        <v>51</v>
      </c>
      <c r="M39" s="159">
        <v>54</v>
      </c>
      <c r="N39" s="159">
        <v>52</v>
      </c>
      <c r="O39" s="159">
        <v>46</v>
      </c>
      <c r="P39" s="159">
        <v>48</v>
      </c>
      <c r="Q39" s="159">
        <v>0</v>
      </c>
      <c r="R39" s="159">
        <v>251</v>
      </c>
      <c r="S39" s="159">
        <v>0</v>
      </c>
      <c r="T39" s="159">
        <v>251</v>
      </c>
      <c r="U39" s="159">
        <v>0</v>
      </c>
      <c r="V39" s="159">
        <v>14</v>
      </c>
      <c r="W39" s="159">
        <v>0</v>
      </c>
      <c r="X39" s="159">
        <v>0</v>
      </c>
      <c r="Y39" s="159">
        <v>14</v>
      </c>
    </row>
    <row r="40" spans="1:25" s="157" customFormat="1" ht="19.649999999999999" customHeight="1" x14ac:dyDescent="0.3">
      <c r="A40" s="158" t="s">
        <v>161</v>
      </c>
      <c r="B40" s="158" t="s">
        <v>55</v>
      </c>
      <c r="C40" s="158" t="s">
        <v>162</v>
      </c>
      <c r="D40" s="158" t="s">
        <v>413</v>
      </c>
      <c r="E40" s="158" t="s">
        <v>35</v>
      </c>
      <c r="F40" s="158" t="s">
        <v>431</v>
      </c>
      <c r="G40" s="159">
        <v>0</v>
      </c>
      <c r="H40" s="159">
        <v>0</v>
      </c>
      <c r="I40" s="159">
        <v>0</v>
      </c>
      <c r="J40" s="159">
        <v>0</v>
      </c>
      <c r="K40" s="159">
        <v>0</v>
      </c>
      <c r="L40" s="159">
        <v>25</v>
      </c>
      <c r="M40" s="159">
        <v>38</v>
      </c>
      <c r="N40" s="159">
        <v>32</v>
      </c>
      <c r="O40" s="159">
        <v>38</v>
      </c>
      <c r="P40" s="159">
        <v>45</v>
      </c>
      <c r="Q40" s="159">
        <v>0</v>
      </c>
      <c r="R40" s="159">
        <v>178</v>
      </c>
      <c r="S40" s="159">
        <v>0</v>
      </c>
      <c r="T40" s="159">
        <v>178</v>
      </c>
      <c r="U40" s="159">
        <v>0</v>
      </c>
      <c r="V40" s="159">
        <v>11</v>
      </c>
      <c r="W40" s="159">
        <v>0</v>
      </c>
      <c r="X40" s="159">
        <v>0</v>
      </c>
      <c r="Y40" s="159">
        <v>11</v>
      </c>
    </row>
    <row r="41" spans="1:25" s="157" customFormat="1" ht="19.649999999999999" customHeight="1" x14ac:dyDescent="0.3">
      <c r="A41" s="158" t="s">
        <v>163</v>
      </c>
      <c r="B41" s="158" t="s">
        <v>55</v>
      </c>
      <c r="C41" s="158" t="s">
        <v>164</v>
      </c>
      <c r="D41" s="158" t="s">
        <v>413</v>
      </c>
      <c r="E41" s="158" t="s">
        <v>22</v>
      </c>
      <c r="F41" s="158" t="s">
        <v>514</v>
      </c>
      <c r="G41" s="159">
        <v>0</v>
      </c>
      <c r="H41" s="159">
        <v>0</v>
      </c>
      <c r="I41" s="159">
        <v>0</v>
      </c>
      <c r="J41" s="159">
        <v>0</v>
      </c>
      <c r="K41" s="159">
        <v>0</v>
      </c>
      <c r="L41" s="159">
        <v>64</v>
      </c>
      <c r="M41" s="159">
        <v>52</v>
      </c>
      <c r="N41" s="159">
        <v>48</v>
      </c>
      <c r="O41" s="159">
        <v>47</v>
      </c>
      <c r="P41" s="159">
        <v>41</v>
      </c>
      <c r="Q41" s="159">
        <v>0</v>
      </c>
      <c r="R41" s="159">
        <v>252</v>
      </c>
      <c r="S41" s="159">
        <v>16</v>
      </c>
      <c r="T41" s="159">
        <v>268</v>
      </c>
      <c r="U41" s="159">
        <v>0</v>
      </c>
      <c r="V41" s="159">
        <v>14</v>
      </c>
      <c r="W41" s="159">
        <v>0</v>
      </c>
      <c r="X41" s="159">
        <v>1</v>
      </c>
      <c r="Y41" s="159">
        <v>15</v>
      </c>
    </row>
    <row r="42" spans="1:25" s="157" customFormat="1" ht="19.649999999999999" customHeight="1" x14ac:dyDescent="0.3">
      <c r="A42" s="158" t="s">
        <v>166</v>
      </c>
      <c r="B42" s="158" t="s">
        <v>56</v>
      </c>
      <c r="C42" s="158" t="s">
        <v>167</v>
      </c>
      <c r="D42" s="158" t="s">
        <v>413</v>
      </c>
      <c r="E42" s="158" t="s">
        <v>28</v>
      </c>
      <c r="F42" s="158" t="s">
        <v>528</v>
      </c>
      <c r="G42" s="159">
        <v>0</v>
      </c>
      <c r="H42" s="159">
        <v>65</v>
      </c>
      <c r="I42" s="159">
        <v>66</v>
      </c>
      <c r="J42" s="159">
        <v>74</v>
      </c>
      <c r="K42" s="159">
        <v>205</v>
      </c>
      <c r="L42" s="159">
        <v>0</v>
      </c>
      <c r="M42" s="159">
        <v>0</v>
      </c>
      <c r="N42" s="159">
        <v>0</v>
      </c>
      <c r="O42" s="159">
        <v>0</v>
      </c>
      <c r="P42" s="159">
        <v>0</v>
      </c>
      <c r="Q42" s="159">
        <v>0</v>
      </c>
      <c r="R42" s="159">
        <v>0</v>
      </c>
      <c r="S42" s="159">
        <v>0</v>
      </c>
      <c r="T42" s="159">
        <v>205</v>
      </c>
      <c r="U42" s="159">
        <v>9</v>
      </c>
      <c r="V42" s="159">
        <v>0</v>
      </c>
      <c r="W42" s="159">
        <v>0</v>
      </c>
      <c r="X42" s="159">
        <v>0</v>
      </c>
      <c r="Y42" s="159">
        <v>9</v>
      </c>
    </row>
    <row r="43" spans="1:25" s="157" customFormat="1" ht="19.649999999999999" customHeight="1" x14ac:dyDescent="0.3">
      <c r="A43" s="158" t="s">
        <v>168</v>
      </c>
      <c r="B43" s="158" t="s">
        <v>56</v>
      </c>
      <c r="C43" s="158" t="s">
        <v>169</v>
      </c>
      <c r="D43" s="158" t="s">
        <v>413</v>
      </c>
      <c r="E43" s="158" t="s">
        <v>28</v>
      </c>
      <c r="F43" s="158" t="s">
        <v>528</v>
      </c>
      <c r="G43" s="159">
        <v>0</v>
      </c>
      <c r="H43" s="159">
        <v>45</v>
      </c>
      <c r="I43" s="159">
        <v>43</v>
      </c>
      <c r="J43" s="159">
        <v>78</v>
      </c>
      <c r="K43" s="159">
        <v>166</v>
      </c>
      <c r="L43" s="159">
        <v>0</v>
      </c>
      <c r="M43" s="159">
        <v>0</v>
      </c>
      <c r="N43" s="159">
        <v>0</v>
      </c>
      <c r="O43" s="159">
        <v>0</v>
      </c>
      <c r="P43" s="159">
        <v>0</v>
      </c>
      <c r="Q43" s="159">
        <v>0</v>
      </c>
      <c r="R43" s="159">
        <v>0</v>
      </c>
      <c r="S43" s="159">
        <v>0</v>
      </c>
      <c r="T43" s="159">
        <v>166</v>
      </c>
      <c r="U43" s="159">
        <v>7</v>
      </c>
      <c r="V43" s="159">
        <v>0</v>
      </c>
      <c r="W43" s="159">
        <v>0</v>
      </c>
      <c r="X43" s="159">
        <v>0</v>
      </c>
      <c r="Y43" s="159">
        <v>7</v>
      </c>
    </row>
    <row r="44" spans="1:25" s="157" customFormat="1" ht="19.649999999999999" customHeight="1" x14ac:dyDescent="0.3">
      <c r="A44" s="158" t="s">
        <v>170</v>
      </c>
      <c r="B44" s="158" t="s">
        <v>55</v>
      </c>
      <c r="C44" s="158" t="s">
        <v>167</v>
      </c>
      <c r="D44" s="158" t="s">
        <v>413</v>
      </c>
      <c r="E44" s="158" t="s">
        <v>28</v>
      </c>
      <c r="F44" s="158" t="s">
        <v>528</v>
      </c>
      <c r="G44" s="159">
        <v>0</v>
      </c>
      <c r="H44" s="159">
        <v>0</v>
      </c>
      <c r="I44" s="159">
        <v>0</v>
      </c>
      <c r="J44" s="159">
        <v>0</v>
      </c>
      <c r="K44" s="159">
        <v>0</v>
      </c>
      <c r="L44" s="159">
        <v>71</v>
      </c>
      <c r="M44" s="159">
        <v>71</v>
      </c>
      <c r="N44" s="159">
        <v>62</v>
      </c>
      <c r="O44" s="159">
        <v>56</v>
      </c>
      <c r="P44" s="159">
        <v>74</v>
      </c>
      <c r="Q44" s="159">
        <v>0</v>
      </c>
      <c r="R44" s="159">
        <v>334</v>
      </c>
      <c r="S44" s="159">
        <v>0</v>
      </c>
      <c r="T44" s="159">
        <v>334</v>
      </c>
      <c r="U44" s="159">
        <v>0</v>
      </c>
      <c r="V44" s="159">
        <v>21</v>
      </c>
      <c r="W44" s="159">
        <v>0</v>
      </c>
      <c r="X44" s="159">
        <v>0</v>
      </c>
      <c r="Y44" s="159">
        <v>21</v>
      </c>
    </row>
    <row r="45" spans="1:25" s="157" customFormat="1" ht="19.649999999999999" customHeight="1" x14ac:dyDescent="0.3">
      <c r="A45" s="158" t="s">
        <v>171</v>
      </c>
      <c r="B45" s="158" t="s">
        <v>55</v>
      </c>
      <c r="C45" s="158" t="s">
        <v>169</v>
      </c>
      <c r="D45" s="158" t="s">
        <v>413</v>
      </c>
      <c r="E45" s="158" t="s">
        <v>28</v>
      </c>
      <c r="F45" s="158" t="s">
        <v>528</v>
      </c>
      <c r="G45" s="159">
        <v>0</v>
      </c>
      <c r="H45" s="159">
        <v>0</v>
      </c>
      <c r="I45" s="159">
        <v>0</v>
      </c>
      <c r="J45" s="159">
        <v>0</v>
      </c>
      <c r="K45" s="159">
        <v>0</v>
      </c>
      <c r="L45" s="159">
        <v>66</v>
      </c>
      <c r="M45" s="159">
        <v>56</v>
      </c>
      <c r="N45" s="159">
        <v>56</v>
      </c>
      <c r="O45" s="159">
        <v>41</v>
      </c>
      <c r="P45" s="159">
        <v>53</v>
      </c>
      <c r="Q45" s="159">
        <v>7</v>
      </c>
      <c r="R45" s="159">
        <v>279</v>
      </c>
      <c r="S45" s="159">
        <v>13</v>
      </c>
      <c r="T45" s="159">
        <v>292</v>
      </c>
      <c r="U45" s="159">
        <v>0</v>
      </c>
      <c r="V45" s="159">
        <v>17</v>
      </c>
      <c r="W45" s="159">
        <v>1</v>
      </c>
      <c r="X45" s="159">
        <v>1</v>
      </c>
      <c r="Y45" s="159">
        <v>19</v>
      </c>
    </row>
    <row r="46" spans="1:25" s="157" customFormat="1" ht="19.649999999999999" customHeight="1" x14ac:dyDescent="0.3">
      <c r="A46" s="158" t="s">
        <v>172</v>
      </c>
      <c r="B46" s="158" t="s">
        <v>55</v>
      </c>
      <c r="C46" s="158" t="s">
        <v>173</v>
      </c>
      <c r="D46" s="158" t="s">
        <v>413</v>
      </c>
      <c r="E46" s="158" t="s">
        <v>25</v>
      </c>
      <c r="F46" s="158" t="s">
        <v>513</v>
      </c>
      <c r="G46" s="159">
        <v>0</v>
      </c>
      <c r="H46" s="159">
        <v>0</v>
      </c>
      <c r="I46" s="159">
        <v>0</v>
      </c>
      <c r="J46" s="159">
        <v>0</v>
      </c>
      <c r="K46" s="159">
        <v>0</v>
      </c>
      <c r="L46" s="159">
        <v>64</v>
      </c>
      <c r="M46" s="159">
        <v>63</v>
      </c>
      <c r="N46" s="159">
        <v>91</v>
      </c>
      <c r="O46" s="159">
        <v>62</v>
      </c>
      <c r="P46" s="159">
        <v>54</v>
      </c>
      <c r="Q46" s="159">
        <v>0</v>
      </c>
      <c r="R46" s="159">
        <v>334</v>
      </c>
      <c r="S46" s="159">
        <v>2</v>
      </c>
      <c r="T46" s="159">
        <v>336</v>
      </c>
      <c r="U46" s="159">
        <v>0</v>
      </c>
      <c r="V46" s="159">
        <v>21</v>
      </c>
      <c r="W46" s="159">
        <v>0</v>
      </c>
      <c r="X46" s="159">
        <v>1</v>
      </c>
      <c r="Y46" s="159">
        <v>22</v>
      </c>
    </row>
    <row r="47" spans="1:25" s="157" customFormat="1" ht="19.649999999999999" customHeight="1" x14ac:dyDescent="0.3">
      <c r="A47" s="158" t="s">
        <v>174</v>
      </c>
      <c r="B47" s="158" t="s">
        <v>100</v>
      </c>
      <c r="C47" s="158" t="s">
        <v>175</v>
      </c>
      <c r="D47" s="158" t="s">
        <v>413</v>
      </c>
      <c r="E47" s="158" t="s">
        <v>521</v>
      </c>
      <c r="F47" s="158" t="s">
        <v>437</v>
      </c>
      <c r="G47" s="159">
        <v>0</v>
      </c>
      <c r="H47" s="159">
        <v>64</v>
      </c>
      <c r="I47" s="159">
        <v>82</v>
      </c>
      <c r="J47" s="159">
        <v>72</v>
      </c>
      <c r="K47" s="159">
        <v>218</v>
      </c>
      <c r="L47" s="159">
        <v>98</v>
      </c>
      <c r="M47" s="159">
        <v>78</v>
      </c>
      <c r="N47" s="159">
        <v>92</v>
      </c>
      <c r="O47" s="159">
        <v>58</v>
      </c>
      <c r="P47" s="159">
        <v>34</v>
      </c>
      <c r="Q47" s="159">
        <v>0</v>
      </c>
      <c r="R47" s="159">
        <v>360</v>
      </c>
      <c r="S47" s="159">
        <v>6</v>
      </c>
      <c r="T47" s="159">
        <v>584</v>
      </c>
      <c r="U47" s="159">
        <v>9</v>
      </c>
      <c r="V47" s="159">
        <v>23</v>
      </c>
      <c r="W47" s="159">
        <v>0</v>
      </c>
      <c r="X47" s="159">
        <v>1</v>
      </c>
      <c r="Y47" s="159">
        <v>33</v>
      </c>
    </row>
    <row r="48" spans="1:25" s="157" customFormat="1" ht="19.649999999999999" customHeight="1" x14ac:dyDescent="0.3">
      <c r="A48" s="158" t="s">
        <v>176</v>
      </c>
      <c r="B48" s="158" t="s">
        <v>55</v>
      </c>
      <c r="C48" s="158" t="s">
        <v>98</v>
      </c>
      <c r="D48" s="158" t="s">
        <v>413</v>
      </c>
      <c r="E48" s="158" t="s">
        <v>25</v>
      </c>
      <c r="F48" s="158" t="s">
        <v>513</v>
      </c>
      <c r="G48" s="159">
        <v>0</v>
      </c>
      <c r="H48" s="159">
        <v>0</v>
      </c>
      <c r="I48" s="159">
        <v>0</v>
      </c>
      <c r="J48" s="159">
        <v>0</v>
      </c>
      <c r="K48" s="159">
        <v>0</v>
      </c>
      <c r="L48" s="159">
        <v>78</v>
      </c>
      <c r="M48" s="159">
        <v>69</v>
      </c>
      <c r="N48" s="159">
        <v>82</v>
      </c>
      <c r="O48" s="159">
        <v>61</v>
      </c>
      <c r="P48" s="159">
        <v>47</v>
      </c>
      <c r="Q48" s="159">
        <v>0</v>
      </c>
      <c r="R48" s="159">
        <v>337</v>
      </c>
      <c r="S48" s="159">
        <v>7</v>
      </c>
      <c r="T48" s="159">
        <v>344</v>
      </c>
      <c r="U48" s="159">
        <v>0</v>
      </c>
      <c r="V48" s="159">
        <v>21</v>
      </c>
      <c r="W48" s="159">
        <v>0</v>
      </c>
      <c r="X48" s="159">
        <v>1</v>
      </c>
      <c r="Y48" s="159">
        <v>22</v>
      </c>
    </row>
    <row r="49" spans="1:25" s="157" customFormat="1" ht="19.649999999999999" customHeight="1" x14ac:dyDescent="0.3">
      <c r="A49" s="158" t="s">
        <v>177</v>
      </c>
      <c r="B49" s="158" t="s">
        <v>100</v>
      </c>
      <c r="C49" s="158" t="s">
        <v>178</v>
      </c>
      <c r="D49" s="158" t="s">
        <v>413</v>
      </c>
      <c r="E49" s="158" t="s">
        <v>31</v>
      </c>
      <c r="F49" s="158" t="s">
        <v>431</v>
      </c>
      <c r="G49" s="159">
        <v>0</v>
      </c>
      <c r="H49" s="159">
        <v>7</v>
      </c>
      <c r="I49" s="159">
        <v>13</v>
      </c>
      <c r="J49" s="159">
        <v>13</v>
      </c>
      <c r="K49" s="159">
        <v>33</v>
      </c>
      <c r="L49" s="159">
        <v>8</v>
      </c>
      <c r="M49" s="159">
        <v>15</v>
      </c>
      <c r="N49" s="159">
        <v>15</v>
      </c>
      <c r="O49" s="159">
        <v>12</v>
      </c>
      <c r="P49" s="159">
        <v>13</v>
      </c>
      <c r="Q49" s="159">
        <v>0</v>
      </c>
      <c r="R49" s="159">
        <v>63</v>
      </c>
      <c r="S49" s="159">
        <v>0</v>
      </c>
      <c r="T49" s="159">
        <v>96</v>
      </c>
      <c r="U49" s="159">
        <v>2</v>
      </c>
      <c r="V49" s="159">
        <v>4</v>
      </c>
      <c r="W49" s="159">
        <v>0</v>
      </c>
      <c r="X49" s="159">
        <v>0</v>
      </c>
      <c r="Y49" s="159">
        <v>6</v>
      </c>
    </row>
    <row r="50" spans="1:25" s="157" customFormat="1" ht="19.649999999999999" customHeight="1" x14ac:dyDescent="0.3">
      <c r="A50" s="158" t="s">
        <v>179</v>
      </c>
      <c r="B50" s="158" t="s">
        <v>56</v>
      </c>
      <c r="C50" s="158" t="s">
        <v>98</v>
      </c>
      <c r="D50" s="158" t="s">
        <v>413</v>
      </c>
      <c r="E50" s="158" t="s">
        <v>25</v>
      </c>
      <c r="F50" s="158" t="s">
        <v>513</v>
      </c>
      <c r="G50" s="159">
        <v>0</v>
      </c>
      <c r="H50" s="159">
        <v>41</v>
      </c>
      <c r="I50" s="159">
        <v>24</v>
      </c>
      <c r="J50" s="159">
        <v>27</v>
      </c>
      <c r="K50" s="159">
        <v>92</v>
      </c>
      <c r="L50" s="159">
        <v>0</v>
      </c>
      <c r="M50" s="159">
        <v>0</v>
      </c>
      <c r="N50" s="159">
        <v>0</v>
      </c>
      <c r="O50" s="159">
        <v>0</v>
      </c>
      <c r="P50" s="159">
        <v>0</v>
      </c>
      <c r="Q50" s="159">
        <v>0</v>
      </c>
      <c r="R50" s="159">
        <v>0</v>
      </c>
      <c r="S50" s="159">
        <v>0</v>
      </c>
      <c r="T50" s="159">
        <v>92</v>
      </c>
      <c r="U50" s="159">
        <v>4</v>
      </c>
      <c r="V50" s="159">
        <v>0</v>
      </c>
      <c r="W50" s="159">
        <v>0</v>
      </c>
      <c r="X50" s="159">
        <v>0</v>
      </c>
      <c r="Y50" s="159">
        <v>4</v>
      </c>
    </row>
    <row r="51" spans="1:25" s="157" customFormat="1" ht="19.649999999999999" customHeight="1" x14ac:dyDescent="0.3">
      <c r="A51" s="158" t="s">
        <v>180</v>
      </c>
      <c r="B51" s="158" t="s">
        <v>55</v>
      </c>
      <c r="C51" s="158" t="s">
        <v>181</v>
      </c>
      <c r="D51" s="158" t="s">
        <v>413</v>
      </c>
      <c r="E51" s="158" t="s">
        <v>25</v>
      </c>
      <c r="F51" s="158" t="s">
        <v>572</v>
      </c>
      <c r="G51" s="159">
        <v>0</v>
      </c>
      <c r="H51" s="159">
        <v>0</v>
      </c>
      <c r="I51" s="159">
        <v>0</v>
      </c>
      <c r="J51" s="159">
        <v>0</v>
      </c>
      <c r="K51" s="159">
        <v>0</v>
      </c>
      <c r="L51" s="159">
        <v>54</v>
      </c>
      <c r="M51" s="159">
        <v>52</v>
      </c>
      <c r="N51" s="159">
        <v>55</v>
      </c>
      <c r="O51" s="159">
        <v>55</v>
      </c>
      <c r="P51" s="159">
        <v>51</v>
      </c>
      <c r="Q51" s="159">
        <v>0</v>
      </c>
      <c r="R51" s="159">
        <v>267</v>
      </c>
      <c r="S51" s="159">
        <v>0</v>
      </c>
      <c r="T51" s="159">
        <v>267</v>
      </c>
      <c r="U51" s="159">
        <v>0</v>
      </c>
      <c r="V51" s="159">
        <v>15</v>
      </c>
      <c r="W51" s="159">
        <v>0</v>
      </c>
      <c r="X51" s="159">
        <v>0</v>
      </c>
      <c r="Y51" s="159">
        <v>15</v>
      </c>
    </row>
    <row r="52" spans="1:25" s="157" customFormat="1" ht="19.649999999999999" customHeight="1" x14ac:dyDescent="0.3">
      <c r="A52" s="158" t="s">
        <v>182</v>
      </c>
      <c r="B52" s="158" t="s">
        <v>56</v>
      </c>
      <c r="C52" s="158" t="s">
        <v>181</v>
      </c>
      <c r="D52" s="158" t="s">
        <v>413</v>
      </c>
      <c r="E52" s="158" t="s">
        <v>25</v>
      </c>
      <c r="F52" s="158" t="s">
        <v>572</v>
      </c>
      <c r="G52" s="159">
        <v>0</v>
      </c>
      <c r="H52" s="159">
        <v>35</v>
      </c>
      <c r="I52" s="159">
        <v>43</v>
      </c>
      <c r="J52" s="159">
        <v>51</v>
      </c>
      <c r="K52" s="159">
        <v>129</v>
      </c>
      <c r="L52" s="159">
        <v>0</v>
      </c>
      <c r="M52" s="159">
        <v>0</v>
      </c>
      <c r="N52" s="159">
        <v>0</v>
      </c>
      <c r="O52" s="159">
        <v>0</v>
      </c>
      <c r="P52" s="159">
        <v>0</v>
      </c>
      <c r="Q52" s="159">
        <v>0</v>
      </c>
      <c r="R52" s="159">
        <v>0</v>
      </c>
      <c r="S52" s="159">
        <v>0</v>
      </c>
      <c r="T52" s="159">
        <v>129</v>
      </c>
      <c r="U52" s="159">
        <v>6</v>
      </c>
      <c r="V52" s="159">
        <v>0</v>
      </c>
      <c r="W52" s="159">
        <v>0</v>
      </c>
      <c r="X52" s="159">
        <v>0</v>
      </c>
      <c r="Y52" s="159">
        <v>6</v>
      </c>
    </row>
    <row r="53" spans="1:25" s="157" customFormat="1" ht="19.649999999999999" customHeight="1" x14ac:dyDescent="0.3">
      <c r="A53" s="158" t="s">
        <v>183</v>
      </c>
      <c r="B53" s="158" t="s">
        <v>56</v>
      </c>
      <c r="C53" s="158" t="s">
        <v>184</v>
      </c>
      <c r="D53" s="158" t="s">
        <v>413</v>
      </c>
      <c r="E53" s="158" t="s">
        <v>32</v>
      </c>
      <c r="F53" s="158" t="s">
        <v>569</v>
      </c>
      <c r="G53" s="159">
        <v>0</v>
      </c>
      <c r="H53" s="159">
        <v>64</v>
      </c>
      <c r="I53" s="159">
        <v>72</v>
      </c>
      <c r="J53" s="159">
        <v>106</v>
      </c>
      <c r="K53" s="159">
        <v>242</v>
      </c>
      <c r="L53" s="159">
        <v>0</v>
      </c>
      <c r="M53" s="159">
        <v>0</v>
      </c>
      <c r="N53" s="159">
        <v>0</v>
      </c>
      <c r="O53" s="159">
        <v>0</v>
      </c>
      <c r="P53" s="159">
        <v>0</v>
      </c>
      <c r="Q53" s="159">
        <v>0</v>
      </c>
      <c r="R53" s="159">
        <v>0</v>
      </c>
      <c r="S53" s="159">
        <v>0</v>
      </c>
      <c r="T53" s="159">
        <v>242</v>
      </c>
      <c r="U53" s="159">
        <v>12</v>
      </c>
      <c r="V53" s="159">
        <v>0</v>
      </c>
      <c r="W53" s="159">
        <v>0</v>
      </c>
      <c r="X53" s="159">
        <v>0</v>
      </c>
      <c r="Y53" s="159">
        <v>12</v>
      </c>
    </row>
    <row r="54" spans="1:25" s="157" customFormat="1" ht="19.649999999999999" customHeight="1" x14ac:dyDescent="0.3">
      <c r="A54" s="158" t="s">
        <v>185</v>
      </c>
      <c r="B54" s="158" t="s">
        <v>56</v>
      </c>
      <c r="C54" s="158" t="s">
        <v>186</v>
      </c>
      <c r="D54" s="158" t="s">
        <v>413</v>
      </c>
      <c r="E54" s="158" t="s">
        <v>37</v>
      </c>
      <c r="F54" s="158" t="s">
        <v>444</v>
      </c>
      <c r="G54" s="159">
        <v>0</v>
      </c>
      <c r="H54" s="159">
        <v>74</v>
      </c>
      <c r="I54" s="159">
        <v>123</v>
      </c>
      <c r="J54" s="159">
        <v>130</v>
      </c>
      <c r="K54" s="159">
        <v>327</v>
      </c>
      <c r="L54" s="159">
        <v>0</v>
      </c>
      <c r="M54" s="159">
        <v>0</v>
      </c>
      <c r="N54" s="159">
        <v>0</v>
      </c>
      <c r="O54" s="159">
        <v>0</v>
      </c>
      <c r="P54" s="159">
        <v>0</v>
      </c>
      <c r="Q54" s="159">
        <v>0</v>
      </c>
      <c r="R54" s="159">
        <v>0</v>
      </c>
      <c r="S54" s="159">
        <v>0</v>
      </c>
      <c r="T54" s="159">
        <v>327</v>
      </c>
      <c r="U54" s="159">
        <v>15</v>
      </c>
      <c r="V54" s="159">
        <v>0</v>
      </c>
      <c r="W54" s="159">
        <v>0</v>
      </c>
      <c r="X54" s="159">
        <v>0</v>
      </c>
      <c r="Y54" s="159">
        <v>15</v>
      </c>
    </row>
    <row r="55" spans="1:25" s="157" customFormat="1" ht="19.649999999999999" customHeight="1" x14ac:dyDescent="0.3">
      <c r="A55" s="158" t="s">
        <v>187</v>
      </c>
      <c r="B55" s="158" t="s">
        <v>56</v>
      </c>
      <c r="C55" s="158" t="s">
        <v>447</v>
      </c>
      <c r="D55" s="158" t="s">
        <v>413</v>
      </c>
      <c r="E55" s="158" t="s">
        <v>41</v>
      </c>
      <c r="F55" s="158" t="s">
        <v>573</v>
      </c>
      <c r="G55" s="159">
        <v>4</v>
      </c>
      <c r="H55" s="159">
        <v>42</v>
      </c>
      <c r="I55" s="159">
        <v>49</v>
      </c>
      <c r="J55" s="159">
        <v>49</v>
      </c>
      <c r="K55" s="159">
        <v>144</v>
      </c>
      <c r="L55" s="159">
        <v>0</v>
      </c>
      <c r="M55" s="159">
        <v>0</v>
      </c>
      <c r="N55" s="159">
        <v>0</v>
      </c>
      <c r="O55" s="159">
        <v>0</v>
      </c>
      <c r="P55" s="159">
        <v>0</v>
      </c>
      <c r="Q55" s="159">
        <v>0</v>
      </c>
      <c r="R55" s="159">
        <v>0</v>
      </c>
      <c r="S55" s="159">
        <v>0</v>
      </c>
      <c r="T55" s="159">
        <v>144</v>
      </c>
      <c r="U55" s="159">
        <v>7</v>
      </c>
      <c r="V55" s="159">
        <v>0</v>
      </c>
      <c r="W55" s="159">
        <v>0</v>
      </c>
      <c r="X55" s="159">
        <v>0</v>
      </c>
      <c r="Y55" s="159">
        <v>7</v>
      </c>
    </row>
    <row r="56" spans="1:25" s="157" customFormat="1" ht="19.649999999999999" customHeight="1" x14ac:dyDescent="0.3">
      <c r="A56" s="158" t="s">
        <v>188</v>
      </c>
      <c r="B56" s="158" t="s">
        <v>55</v>
      </c>
      <c r="C56" s="158" t="s">
        <v>189</v>
      </c>
      <c r="D56" s="158" t="s">
        <v>413</v>
      </c>
      <c r="E56" s="158" t="s">
        <v>28</v>
      </c>
      <c r="F56" s="158" t="s">
        <v>573</v>
      </c>
      <c r="G56" s="159">
        <v>0</v>
      </c>
      <c r="H56" s="159">
        <v>0</v>
      </c>
      <c r="I56" s="159">
        <v>0</v>
      </c>
      <c r="J56" s="159">
        <v>0</v>
      </c>
      <c r="K56" s="159">
        <v>0</v>
      </c>
      <c r="L56" s="159">
        <v>54</v>
      </c>
      <c r="M56" s="159">
        <v>47</v>
      </c>
      <c r="N56" s="159">
        <v>51</v>
      </c>
      <c r="O56" s="159">
        <v>59</v>
      </c>
      <c r="P56" s="159">
        <v>37</v>
      </c>
      <c r="Q56" s="159">
        <v>0</v>
      </c>
      <c r="R56" s="159">
        <v>248</v>
      </c>
      <c r="S56" s="159">
        <v>0</v>
      </c>
      <c r="T56" s="159">
        <v>248</v>
      </c>
      <c r="U56" s="159">
        <v>0</v>
      </c>
      <c r="V56" s="159">
        <v>15</v>
      </c>
      <c r="W56" s="159">
        <v>0</v>
      </c>
      <c r="X56" s="159">
        <v>0</v>
      </c>
      <c r="Y56" s="159">
        <v>15</v>
      </c>
    </row>
    <row r="57" spans="1:25" s="157" customFormat="1" ht="19.649999999999999" customHeight="1" x14ac:dyDescent="0.3">
      <c r="A57" s="158" t="s">
        <v>190</v>
      </c>
      <c r="B57" s="158" t="s">
        <v>55</v>
      </c>
      <c r="C57" s="158" t="s">
        <v>191</v>
      </c>
      <c r="D57" s="158" t="s">
        <v>413</v>
      </c>
      <c r="E57" s="158" t="s">
        <v>25</v>
      </c>
      <c r="F57" s="158" t="s">
        <v>513</v>
      </c>
      <c r="G57" s="159">
        <v>0</v>
      </c>
      <c r="H57" s="159">
        <v>0</v>
      </c>
      <c r="I57" s="159">
        <v>0</v>
      </c>
      <c r="J57" s="159">
        <v>0</v>
      </c>
      <c r="K57" s="159">
        <v>0</v>
      </c>
      <c r="L57" s="159">
        <v>73</v>
      </c>
      <c r="M57" s="159">
        <v>74</v>
      </c>
      <c r="N57" s="159">
        <v>72</v>
      </c>
      <c r="O57" s="159">
        <v>69</v>
      </c>
      <c r="P57" s="159">
        <v>69</v>
      </c>
      <c r="Q57" s="159">
        <v>0</v>
      </c>
      <c r="R57" s="159">
        <v>357</v>
      </c>
      <c r="S57" s="159">
        <v>2</v>
      </c>
      <c r="T57" s="159">
        <v>359</v>
      </c>
      <c r="U57" s="159">
        <v>0</v>
      </c>
      <c r="V57" s="159">
        <v>22</v>
      </c>
      <c r="W57" s="159">
        <v>0</v>
      </c>
      <c r="X57" s="159">
        <v>1</v>
      </c>
      <c r="Y57" s="159">
        <v>23</v>
      </c>
    </row>
    <row r="58" spans="1:25" s="157" customFormat="1" ht="19.649999999999999" customHeight="1" x14ac:dyDescent="0.3">
      <c r="A58" s="158" t="s">
        <v>192</v>
      </c>
      <c r="B58" s="158" t="s">
        <v>56</v>
      </c>
      <c r="C58" s="158" t="s">
        <v>191</v>
      </c>
      <c r="D58" s="158" t="s">
        <v>413</v>
      </c>
      <c r="E58" s="158" t="s">
        <v>25</v>
      </c>
      <c r="F58" s="158" t="s">
        <v>513</v>
      </c>
      <c r="G58" s="159">
        <v>0</v>
      </c>
      <c r="H58" s="159">
        <v>51</v>
      </c>
      <c r="I58" s="159">
        <v>87</v>
      </c>
      <c r="J58" s="159">
        <v>69</v>
      </c>
      <c r="K58" s="159">
        <v>207</v>
      </c>
      <c r="L58" s="159">
        <v>0</v>
      </c>
      <c r="M58" s="159">
        <v>0</v>
      </c>
      <c r="N58" s="159">
        <v>0</v>
      </c>
      <c r="O58" s="159">
        <v>0</v>
      </c>
      <c r="P58" s="159">
        <v>0</v>
      </c>
      <c r="Q58" s="159">
        <v>0</v>
      </c>
      <c r="R58" s="159">
        <v>0</v>
      </c>
      <c r="S58" s="159">
        <v>0</v>
      </c>
      <c r="T58" s="159">
        <v>207</v>
      </c>
      <c r="U58" s="159">
        <v>9</v>
      </c>
      <c r="V58" s="159">
        <v>0</v>
      </c>
      <c r="W58" s="159">
        <v>0</v>
      </c>
      <c r="X58" s="159">
        <v>0</v>
      </c>
      <c r="Y58" s="159">
        <v>9</v>
      </c>
    </row>
    <row r="59" spans="1:25" s="157" customFormat="1" ht="19.649999999999999" customHeight="1" x14ac:dyDescent="0.3">
      <c r="A59" s="158" t="s">
        <v>193</v>
      </c>
      <c r="B59" s="158" t="s">
        <v>56</v>
      </c>
      <c r="C59" s="158" t="s">
        <v>194</v>
      </c>
      <c r="D59" s="158" t="s">
        <v>413</v>
      </c>
      <c r="E59" s="158" t="s">
        <v>25</v>
      </c>
      <c r="F59" s="158" t="s">
        <v>572</v>
      </c>
      <c r="G59" s="159">
        <v>0</v>
      </c>
      <c r="H59" s="159">
        <v>30</v>
      </c>
      <c r="I59" s="159">
        <v>54</v>
      </c>
      <c r="J59" s="159">
        <v>57</v>
      </c>
      <c r="K59" s="159">
        <v>141</v>
      </c>
      <c r="L59" s="159">
        <v>0</v>
      </c>
      <c r="M59" s="159">
        <v>0</v>
      </c>
      <c r="N59" s="159">
        <v>0</v>
      </c>
      <c r="O59" s="159">
        <v>0</v>
      </c>
      <c r="P59" s="159">
        <v>0</v>
      </c>
      <c r="Q59" s="159">
        <v>0</v>
      </c>
      <c r="R59" s="159">
        <v>0</v>
      </c>
      <c r="S59" s="159">
        <v>0</v>
      </c>
      <c r="T59" s="159">
        <v>141</v>
      </c>
      <c r="U59" s="159">
        <v>6</v>
      </c>
      <c r="V59" s="159">
        <v>0</v>
      </c>
      <c r="W59" s="159">
        <v>0</v>
      </c>
      <c r="X59" s="159">
        <v>0</v>
      </c>
      <c r="Y59" s="159">
        <v>6</v>
      </c>
    </row>
    <row r="60" spans="1:25" s="157" customFormat="1" ht="19.649999999999999" customHeight="1" x14ac:dyDescent="0.3">
      <c r="A60" s="158" t="s">
        <v>195</v>
      </c>
      <c r="B60" s="158" t="s">
        <v>56</v>
      </c>
      <c r="C60" s="158" t="s">
        <v>189</v>
      </c>
      <c r="D60" s="158" t="s">
        <v>413</v>
      </c>
      <c r="E60" s="158" t="s">
        <v>28</v>
      </c>
      <c r="F60" s="158" t="s">
        <v>573</v>
      </c>
      <c r="G60" s="159">
        <v>0</v>
      </c>
      <c r="H60" s="159">
        <v>36</v>
      </c>
      <c r="I60" s="159">
        <v>57</v>
      </c>
      <c r="J60" s="159">
        <v>50</v>
      </c>
      <c r="K60" s="159">
        <v>143</v>
      </c>
      <c r="L60" s="159">
        <v>0</v>
      </c>
      <c r="M60" s="159">
        <v>0</v>
      </c>
      <c r="N60" s="159">
        <v>0</v>
      </c>
      <c r="O60" s="159">
        <v>0</v>
      </c>
      <c r="P60" s="159">
        <v>0</v>
      </c>
      <c r="Q60" s="159">
        <v>0</v>
      </c>
      <c r="R60" s="159">
        <v>0</v>
      </c>
      <c r="S60" s="159">
        <v>0</v>
      </c>
      <c r="T60" s="159">
        <v>143</v>
      </c>
      <c r="U60" s="159">
        <v>6</v>
      </c>
      <c r="V60" s="159">
        <v>0</v>
      </c>
      <c r="W60" s="159">
        <v>0</v>
      </c>
      <c r="X60" s="159">
        <v>0</v>
      </c>
      <c r="Y60" s="159">
        <v>6</v>
      </c>
    </row>
    <row r="61" spans="1:25" s="157" customFormat="1" ht="19.649999999999999" customHeight="1" x14ac:dyDescent="0.3">
      <c r="A61" s="158" t="s">
        <v>196</v>
      </c>
      <c r="B61" s="158" t="s">
        <v>56</v>
      </c>
      <c r="C61" s="158" t="s">
        <v>197</v>
      </c>
      <c r="D61" s="158" t="s">
        <v>413</v>
      </c>
      <c r="E61" s="158" t="s">
        <v>521</v>
      </c>
      <c r="F61" s="158" t="s">
        <v>515</v>
      </c>
      <c r="G61" s="159">
        <v>0</v>
      </c>
      <c r="H61" s="159">
        <v>109</v>
      </c>
      <c r="I61" s="159">
        <v>166</v>
      </c>
      <c r="J61" s="159">
        <v>153</v>
      </c>
      <c r="K61" s="159">
        <v>428</v>
      </c>
      <c r="L61" s="159">
        <v>0</v>
      </c>
      <c r="M61" s="159">
        <v>0</v>
      </c>
      <c r="N61" s="159">
        <v>0</v>
      </c>
      <c r="O61" s="159">
        <v>0</v>
      </c>
      <c r="P61" s="159">
        <v>0</v>
      </c>
      <c r="Q61" s="159">
        <v>0</v>
      </c>
      <c r="R61" s="159">
        <v>0</v>
      </c>
      <c r="S61" s="159">
        <v>0</v>
      </c>
      <c r="T61" s="159">
        <v>428</v>
      </c>
      <c r="U61" s="159">
        <v>17</v>
      </c>
      <c r="V61" s="159">
        <v>0</v>
      </c>
      <c r="W61" s="159">
        <v>0</v>
      </c>
      <c r="X61" s="159">
        <v>0</v>
      </c>
      <c r="Y61" s="159">
        <v>17</v>
      </c>
    </row>
    <row r="62" spans="1:25" s="157" customFormat="1" ht="19.649999999999999" customHeight="1" x14ac:dyDescent="0.3">
      <c r="A62" s="158" t="s">
        <v>198</v>
      </c>
      <c r="B62" s="158" t="s">
        <v>55</v>
      </c>
      <c r="C62" s="158" t="s">
        <v>98</v>
      </c>
      <c r="D62" s="158" t="s">
        <v>413</v>
      </c>
      <c r="E62" s="158" t="s">
        <v>521</v>
      </c>
      <c r="F62" s="158" t="s">
        <v>515</v>
      </c>
      <c r="G62" s="159">
        <v>0</v>
      </c>
      <c r="H62" s="159">
        <v>0</v>
      </c>
      <c r="I62" s="159">
        <v>0</v>
      </c>
      <c r="J62" s="159">
        <v>0</v>
      </c>
      <c r="K62" s="159">
        <v>0</v>
      </c>
      <c r="L62" s="159">
        <v>71</v>
      </c>
      <c r="M62" s="159">
        <v>67</v>
      </c>
      <c r="N62" s="159">
        <v>67</v>
      </c>
      <c r="O62" s="159">
        <v>57</v>
      </c>
      <c r="P62" s="159">
        <v>59</v>
      </c>
      <c r="Q62" s="159">
        <v>0</v>
      </c>
      <c r="R62" s="159">
        <v>321</v>
      </c>
      <c r="S62" s="159">
        <v>0</v>
      </c>
      <c r="T62" s="159">
        <v>321</v>
      </c>
      <c r="U62" s="159">
        <v>0</v>
      </c>
      <c r="V62" s="159">
        <v>20</v>
      </c>
      <c r="W62" s="159">
        <v>0</v>
      </c>
      <c r="X62" s="159">
        <v>0</v>
      </c>
      <c r="Y62" s="159">
        <v>20</v>
      </c>
    </row>
    <row r="63" spans="1:25" s="157" customFormat="1" ht="19.649999999999999" customHeight="1" x14ac:dyDescent="0.3">
      <c r="A63" s="158" t="s">
        <v>199</v>
      </c>
      <c r="B63" s="158" t="s">
        <v>100</v>
      </c>
      <c r="C63" s="158" t="s">
        <v>200</v>
      </c>
      <c r="D63" s="158" t="s">
        <v>413</v>
      </c>
      <c r="E63" s="158" t="s">
        <v>521</v>
      </c>
      <c r="F63" s="158" t="s">
        <v>514</v>
      </c>
      <c r="G63" s="159">
        <v>0</v>
      </c>
      <c r="H63" s="159">
        <v>30</v>
      </c>
      <c r="I63" s="159">
        <v>31</v>
      </c>
      <c r="J63" s="159">
        <v>27</v>
      </c>
      <c r="K63" s="159">
        <v>88</v>
      </c>
      <c r="L63" s="159">
        <v>35</v>
      </c>
      <c r="M63" s="159">
        <v>36</v>
      </c>
      <c r="N63" s="159">
        <v>39</v>
      </c>
      <c r="O63" s="159">
        <v>27</v>
      </c>
      <c r="P63" s="159">
        <v>25</v>
      </c>
      <c r="Q63" s="159">
        <v>0</v>
      </c>
      <c r="R63" s="159">
        <v>162</v>
      </c>
      <c r="S63" s="159">
        <v>13</v>
      </c>
      <c r="T63" s="159">
        <v>263</v>
      </c>
      <c r="U63" s="159">
        <v>4</v>
      </c>
      <c r="V63" s="159">
        <v>11</v>
      </c>
      <c r="W63" s="159">
        <v>0</v>
      </c>
      <c r="X63" s="159">
        <v>1</v>
      </c>
      <c r="Y63" s="159">
        <v>16</v>
      </c>
    </row>
    <row r="64" spans="1:25" s="157" customFormat="1" ht="19.649999999999999" customHeight="1" x14ac:dyDescent="0.3">
      <c r="A64" s="158" t="s">
        <v>201</v>
      </c>
      <c r="B64" s="158" t="s">
        <v>56</v>
      </c>
      <c r="C64" s="158" t="s">
        <v>202</v>
      </c>
      <c r="D64" s="158" t="s">
        <v>571</v>
      </c>
      <c r="E64" s="158" t="s">
        <v>37</v>
      </c>
      <c r="F64" s="158" t="s">
        <v>444</v>
      </c>
      <c r="G64" s="159">
        <v>0</v>
      </c>
      <c r="H64" s="159">
        <v>49</v>
      </c>
      <c r="I64" s="159">
        <v>50</v>
      </c>
      <c r="J64" s="159">
        <v>47</v>
      </c>
      <c r="K64" s="159">
        <v>146</v>
      </c>
      <c r="L64" s="159">
        <v>0</v>
      </c>
      <c r="M64" s="159">
        <v>0</v>
      </c>
      <c r="N64" s="159">
        <v>0</v>
      </c>
      <c r="O64" s="159">
        <v>0</v>
      </c>
      <c r="P64" s="159">
        <v>0</v>
      </c>
      <c r="Q64" s="159">
        <v>0</v>
      </c>
      <c r="R64" s="159">
        <v>0</v>
      </c>
      <c r="S64" s="159">
        <v>0</v>
      </c>
      <c r="T64" s="159">
        <v>146</v>
      </c>
      <c r="U64" s="159">
        <v>6</v>
      </c>
      <c r="V64" s="159">
        <v>0</v>
      </c>
      <c r="W64" s="159">
        <v>0</v>
      </c>
      <c r="X64" s="159">
        <v>0</v>
      </c>
      <c r="Y64" s="159">
        <v>6</v>
      </c>
    </row>
    <row r="65" spans="1:25" s="157" customFormat="1" ht="19.649999999999999" customHeight="1" x14ac:dyDescent="0.3">
      <c r="A65" s="158" t="s">
        <v>203</v>
      </c>
      <c r="B65" s="158" t="s">
        <v>56</v>
      </c>
      <c r="C65" s="158" t="s">
        <v>189</v>
      </c>
      <c r="D65" s="158" t="s">
        <v>413</v>
      </c>
      <c r="E65" s="158" t="s">
        <v>27</v>
      </c>
      <c r="F65" s="158" t="s">
        <v>573</v>
      </c>
      <c r="G65" s="159">
        <v>2</v>
      </c>
      <c r="H65" s="159">
        <v>26</v>
      </c>
      <c r="I65" s="159">
        <v>19</v>
      </c>
      <c r="J65" s="159">
        <v>20</v>
      </c>
      <c r="K65" s="159">
        <v>67</v>
      </c>
      <c r="L65" s="159">
        <v>0</v>
      </c>
      <c r="M65" s="159">
        <v>0</v>
      </c>
      <c r="N65" s="159">
        <v>0</v>
      </c>
      <c r="O65" s="159">
        <v>0</v>
      </c>
      <c r="P65" s="159">
        <v>0</v>
      </c>
      <c r="Q65" s="159">
        <v>0</v>
      </c>
      <c r="R65" s="159">
        <v>0</v>
      </c>
      <c r="S65" s="159">
        <v>0</v>
      </c>
      <c r="T65" s="159">
        <v>67</v>
      </c>
      <c r="U65" s="159">
        <v>3</v>
      </c>
      <c r="V65" s="159">
        <v>0</v>
      </c>
      <c r="W65" s="159">
        <v>0</v>
      </c>
      <c r="X65" s="159">
        <v>0</v>
      </c>
      <c r="Y65" s="159">
        <v>3</v>
      </c>
    </row>
    <row r="66" spans="1:25" s="157" customFormat="1" ht="19.649999999999999" customHeight="1" x14ac:dyDescent="0.3">
      <c r="A66" s="158" t="s">
        <v>204</v>
      </c>
      <c r="B66" s="158" t="s">
        <v>55</v>
      </c>
      <c r="C66" s="158" t="s">
        <v>575</v>
      </c>
      <c r="D66" s="158" t="s">
        <v>413</v>
      </c>
      <c r="E66" s="158" t="s">
        <v>32</v>
      </c>
      <c r="F66" s="158" t="s">
        <v>569</v>
      </c>
      <c r="G66" s="159">
        <v>0</v>
      </c>
      <c r="H66" s="159">
        <v>0</v>
      </c>
      <c r="I66" s="159">
        <v>0</v>
      </c>
      <c r="J66" s="159">
        <v>0</v>
      </c>
      <c r="K66" s="159">
        <v>0</v>
      </c>
      <c r="L66" s="159">
        <v>48</v>
      </c>
      <c r="M66" s="159">
        <v>60</v>
      </c>
      <c r="N66" s="159">
        <v>41</v>
      </c>
      <c r="O66" s="159">
        <v>48</v>
      </c>
      <c r="P66" s="159">
        <v>69</v>
      </c>
      <c r="Q66" s="159">
        <v>0</v>
      </c>
      <c r="R66" s="159">
        <v>266</v>
      </c>
      <c r="S66" s="159">
        <v>8</v>
      </c>
      <c r="T66" s="159">
        <v>274</v>
      </c>
      <c r="U66" s="159">
        <v>0</v>
      </c>
      <c r="V66" s="159">
        <v>16</v>
      </c>
      <c r="W66" s="159">
        <v>0</v>
      </c>
      <c r="X66" s="159">
        <v>1</v>
      </c>
      <c r="Y66" s="159">
        <v>17</v>
      </c>
    </row>
    <row r="67" spans="1:25" s="157" customFormat="1" ht="19.649999999999999" customHeight="1" x14ac:dyDescent="0.3">
      <c r="A67" s="158" t="s">
        <v>206</v>
      </c>
      <c r="B67" s="158" t="s">
        <v>55</v>
      </c>
      <c r="C67" s="158" t="s">
        <v>207</v>
      </c>
      <c r="D67" s="158" t="s">
        <v>413</v>
      </c>
      <c r="E67" s="158" t="s">
        <v>30</v>
      </c>
      <c r="F67" s="158" t="s">
        <v>515</v>
      </c>
      <c r="G67" s="159">
        <v>0</v>
      </c>
      <c r="H67" s="159">
        <v>0</v>
      </c>
      <c r="I67" s="159">
        <v>0</v>
      </c>
      <c r="J67" s="159">
        <v>0</v>
      </c>
      <c r="K67" s="159">
        <v>0</v>
      </c>
      <c r="L67" s="159">
        <v>108</v>
      </c>
      <c r="M67" s="159">
        <v>70</v>
      </c>
      <c r="N67" s="159">
        <v>83</v>
      </c>
      <c r="O67" s="159">
        <v>72</v>
      </c>
      <c r="P67" s="159">
        <v>92</v>
      </c>
      <c r="Q67" s="159">
        <v>0</v>
      </c>
      <c r="R67" s="159">
        <v>425</v>
      </c>
      <c r="S67" s="159">
        <v>2</v>
      </c>
      <c r="T67" s="159">
        <v>427</v>
      </c>
      <c r="U67" s="159">
        <v>0</v>
      </c>
      <c r="V67" s="159">
        <v>25</v>
      </c>
      <c r="W67" s="159">
        <v>0</v>
      </c>
      <c r="X67" s="159">
        <v>1</v>
      </c>
      <c r="Y67" s="159">
        <v>26</v>
      </c>
    </row>
    <row r="68" spans="1:25" s="157" customFormat="1" ht="19.649999999999999" customHeight="1" x14ac:dyDescent="0.3">
      <c r="A68" s="158" t="s">
        <v>208</v>
      </c>
      <c r="B68" s="158" t="s">
        <v>55</v>
      </c>
      <c r="C68" s="158" t="s">
        <v>95</v>
      </c>
      <c r="D68" s="158" t="s">
        <v>571</v>
      </c>
      <c r="E68" s="158" t="s">
        <v>37</v>
      </c>
      <c r="F68" s="158" t="s">
        <v>444</v>
      </c>
      <c r="G68" s="159">
        <v>0</v>
      </c>
      <c r="H68" s="159">
        <v>0</v>
      </c>
      <c r="I68" s="159">
        <v>0</v>
      </c>
      <c r="J68" s="159">
        <v>0</v>
      </c>
      <c r="K68" s="159">
        <v>0</v>
      </c>
      <c r="L68" s="159">
        <v>54</v>
      </c>
      <c r="M68" s="159">
        <v>45</v>
      </c>
      <c r="N68" s="159">
        <v>48</v>
      </c>
      <c r="O68" s="159">
        <v>57</v>
      </c>
      <c r="P68" s="159">
        <v>39</v>
      </c>
      <c r="Q68" s="159">
        <v>0</v>
      </c>
      <c r="R68" s="159">
        <v>243</v>
      </c>
      <c r="S68" s="159">
        <v>0</v>
      </c>
      <c r="T68" s="159">
        <v>243</v>
      </c>
      <c r="U68" s="159">
        <v>0</v>
      </c>
      <c r="V68" s="159">
        <v>15</v>
      </c>
      <c r="W68" s="159">
        <v>0</v>
      </c>
      <c r="X68" s="159">
        <v>0</v>
      </c>
      <c r="Y68" s="159">
        <v>15</v>
      </c>
    </row>
    <row r="69" spans="1:25" s="157" customFormat="1" ht="19.649999999999999" customHeight="1" x14ac:dyDescent="0.3">
      <c r="A69" s="158" t="s">
        <v>209</v>
      </c>
      <c r="B69" s="158" t="s">
        <v>56</v>
      </c>
      <c r="C69" s="158" t="s">
        <v>576</v>
      </c>
      <c r="D69" s="158" t="s">
        <v>413</v>
      </c>
      <c r="E69" s="158" t="s">
        <v>31</v>
      </c>
      <c r="F69" s="158" t="s">
        <v>431</v>
      </c>
      <c r="G69" s="159">
        <v>0</v>
      </c>
      <c r="H69" s="159">
        <v>84</v>
      </c>
      <c r="I69" s="159">
        <v>81</v>
      </c>
      <c r="J69" s="159">
        <v>0</v>
      </c>
      <c r="K69" s="159">
        <v>165</v>
      </c>
      <c r="L69" s="159">
        <v>0</v>
      </c>
      <c r="M69" s="159">
        <v>0</v>
      </c>
      <c r="N69" s="159">
        <v>0</v>
      </c>
      <c r="O69" s="159">
        <v>0</v>
      </c>
      <c r="P69" s="159">
        <v>0</v>
      </c>
      <c r="Q69" s="159">
        <v>0</v>
      </c>
      <c r="R69" s="159">
        <v>0</v>
      </c>
      <c r="S69" s="159">
        <v>0</v>
      </c>
      <c r="T69" s="159">
        <v>165</v>
      </c>
      <c r="U69" s="159">
        <v>7</v>
      </c>
      <c r="V69" s="159">
        <v>0</v>
      </c>
      <c r="W69" s="159">
        <v>0</v>
      </c>
      <c r="X69" s="159">
        <v>0</v>
      </c>
      <c r="Y69" s="159">
        <v>7</v>
      </c>
    </row>
    <row r="70" spans="1:25" s="157" customFormat="1" ht="19.649999999999999" customHeight="1" x14ac:dyDescent="0.3">
      <c r="A70" s="158" t="s">
        <v>210</v>
      </c>
      <c r="B70" s="158" t="s">
        <v>56</v>
      </c>
      <c r="C70" s="158" t="s">
        <v>211</v>
      </c>
      <c r="D70" s="158" t="s">
        <v>413</v>
      </c>
      <c r="E70" s="158" t="s">
        <v>39</v>
      </c>
      <c r="F70" s="158" t="s">
        <v>569</v>
      </c>
      <c r="G70" s="159">
        <v>0</v>
      </c>
      <c r="H70" s="159">
        <v>40</v>
      </c>
      <c r="I70" s="159">
        <v>81</v>
      </c>
      <c r="J70" s="159">
        <v>102</v>
      </c>
      <c r="K70" s="159">
        <v>223</v>
      </c>
      <c r="L70" s="159">
        <v>0</v>
      </c>
      <c r="M70" s="159">
        <v>0</v>
      </c>
      <c r="N70" s="159">
        <v>0</v>
      </c>
      <c r="O70" s="159">
        <v>0</v>
      </c>
      <c r="P70" s="159">
        <v>0</v>
      </c>
      <c r="Q70" s="159">
        <v>0</v>
      </c>
      <c r="R70" s="159">
        <v>0</v>
      </c>
      <c r="S70" s="159">
        <v>0</v>
      </c>
      <c r="T70" s="159">
        <v>223</v>
      </c>
      <c r="U70" s="159">
        <v>11</v>
      </c>
      <c r="V70" s="159">
        <v>0</v>
      </c>
      <c r="W70" s="159">
        <v>0</v>
      </c>
      <c r="X70" s="159">
        <v>0</v>
      </c>
      <c r="Y70" s="159">
        <v>11</v>
      </c>
    </row>
    <row r="71" spans="1:25" s="157" customFormat="1" ht="19.649999999999999" customHeight="1" x14ac:dyDescent="0.3">
      <c r="A71" s="158" t="s">
        <v>212</v>
      </c>
      <c r="B71" s="158" t="s">
        <v>56</v>
      </c>
      <c r="C71" s="158" t="s">
        <v>577</v>
      </c>
      <c r="D71" s="158" t="s">
        <v>413</v>
      </c>
      <c r="E71" s="158" t="s">
        <v>32</v>
      </c>
      <c r="F71" s="158" t="s">
        <v>569</v>
      </c>
      <c r="G71" s="159">
        <v>0</v>
      </c>
      <c r="H71" s="159">
        <v>72</v>
      </c>
      <c r="I71" s="159">
        <v>91</v>
      </c>
      <c r="J71" s="159">
        <v>104</v>
      </c>
      <c r="K71" s="159">
        <v>267</v>
      </c>
      <c r="L71" s="159">
        <v>0</v>
      </c>
      <c r="M71" s="159">
        <v>0</v>
      </c>
      <c r="N71" s="159">
        <v>0</v>
      </c>
      <c r="O71" s="159">
        <v>0</v>
      </c>
      <c r="P71" s="159">
        <v>0</v>
      </c>
      <c r="Q71" s="159">
        <v>0</v>
      </c>
      <c r="R71" s="159">
        <v>0</v>
      </c>
      <c r="S71" s="159">
        <v>0</v>
      </c>
      <c r="T71" s="159">
        <v>267</v>
      </c>
      <c r="U71" s="159">
        <v>12</v>
      </c>
      <c r="V71" s="159">
        <v>0</v>
      </c>
      <c r="W71" s="159">
        <v>0</v>
      </c>
      <c r="X71" s="159">
        <v>0</v>
      </c>
      <c r="Y71" s="159">
        <v>12</v>
      </c>
    </row>
    <row r="72" spans="1:25" s="157" customFormat="1" ht="19.649999999999999" customHeight="1" x14ac:dyDescent="0.3">
      <c r="A72" s="158" t="s">
        <v>214</v>
      </c>
      <c r="B72" s="158" t="s">
        <v>55</v>
      </c>
      <c r="C72" s="158" t="s">
        <v>215</v>
      </c>
      <c r="D72" s="158" t="s">
        <v>571</v>
      </c>
      <c r="E72" s="158" t="s">
        <v>37</v>
      </c>
      <c r="F72" s="158" t="s">
        <v>444</v>
      </c>
      <c r="G72" s="159">
        <v>0</v>
      </c>
      <c r="H72" s="159">
        <v>0</v>
      </c>
      <c r="I72" s="159">
        <v>0</v>
      </c>
      <c r="J72" s="159">
        <v>0</v>
      </c>
      <c r="K72" s="159">
        <v>0</v>
      </c>
      <c r="L72" s="159">
        <v>46</v>
      </c>
      <c r="M72" s="159">
        <v>44</v>
      </c>
      <c r="N72" s="159">
        <v>47</v>
      </c>
      <c r="O72" s="159">
        <v>25</v>
      </c>
      <c r="P72" s="159">
        <v>49</v>
      </c>
      <c r="Q72" s="159">
        <v>0</v>
      </c>
      <c r="R72" s="159">
        <v>211</v>
      </c>
      <c r="S72" s="159">
        <v>7</v>
      </c>
      <c r="T72" s="159">
        <v>218</v>
      </c>
      <c r="U72" s="159">
        <v>0</v>
      </c>
      <c r="V72" s="159">
        <v>13</v>
      </c>
      <c r="W72" s="159">
        <v>0</v>
      </c>
      <c r="X72" s="159">
        <v>1</v>
      </c>
      <c r="Y72" s="159">
        <v>14</v>
      </c>
    </row>
    <row r="73" spans="1:25" s="157" customFormat="1" ht="19.649999999999999" customHeight="1" x14ac:dyDescent="0.3">
      <c r="A73" s="158" t="s">
        <v>216</v>
      </c>
      <c r="B73" s="158" t="s">
        <v>100</v>
      </c>
      <c r="C73" s="158" t="s">
        <v>217</v>
      </c>
      <c r="D73" s="158" t="s">
        <v>413</v>
      </c>
      <c r="E73" s="158" t="s">
        <v>31</v>
      </c>
      <c r="F73" s="158" t="s">
        <v>431</v>
      </c>
      <c r="G73" s="159">
        <v>2</v>
      </c>
      <c r="H73" s="159">
        <v>0</v>
      </c>
      <c r="I73" s="159">
        <v>2</v>
      </c>
      <c r="J73" s="159">
        <v>1</v>
      </c>
      <c r="K73" s="159">
        <v>5</v>
      </c>
      <c r="L73" s="159">
        <v>3</v>
      </c>
      <c r="M73" s="159">
        <v>5</v>
      </c>
      <c r="N73" s="159">
        <v>1</v>
      </c>
      <c r="O73" s="159">
        <v>4</v>
      </c>
      <c r="P73" s="159">
        <v>6</v>
      </c>
      <c r="Q73" s="159">
        <v>0</v>
      </c>
      <c r="R73" s="159">
        <v>19</v>
      </c>
      <c r="S73" s="159">
        <v>0</v>
      </c>
      <c r="T73" s="159">
        <v>24</v>
      </c>
      <c r="U73" s="159">
        <v>0</v>
      </c>
      <c r="V73" s="159">
        <v>2</v>
      </c>
      <c r="W73" s="159">
        <v>0</v>
      </c>
      <c r="X73" s="159">
        <v>0</v>
      </c>
      <c r="Y73" s="159">
        <v>2</v>
      </c>
    </row>
    <row r="74" spans="1:25" s="157" customFormat="1" ht="19.649999999999999" customHeight="1" x14ac:dyDescent="0.3">
      <c r="A74" s="158" t="s">
        <v>218</v>
      </c>
      <c r="B74" s="158" t="s">
        <v>56</v>
      </c>
      <c r="C74" s="158" t="s">
        <v>219</v>
      </c>
      <c r="D74" s="158" t="s">
        <v>413</v>
      </c>
      <c r="E74" s="158" t="s">
        <v>28</v>
      </c>
      <c r="F74" s="158" t="s">
        <v>528</v>
      </c>
      <c r="G74" s="159">
        <v>0</v>
      </c>
      <c r="H74" s="159">
        <v>48</v>
      </c>
      <c r="I74" s="159">
        <v>48</v>
      </c>
      <c r="J74" s="159">
        <v>56</v>
      </c>
      <c r="K74" s="159">
        <v>152</v>
      </c>
      <c r="L74" s="159">
        <v>0</v>
      </c>
      <c r="M74" s="159">
        <v>0</v>
      </c>
      <c r="N74" s="159">
        <v>0</v>
      </c>
      <c r="O74" s="159">
        <v>0</v>
      </c>
      <c r="P74" s="159">
        <v>0</v>
      </c>
      <c r="Q74" s="159">
        <v>0</v>
      </c>
      <c r="R74" s="159">
        <v>0</v>
      </c>
      <c r="S74" s="159">
        <v>0</v>
      </c>
      <c r="T74" s="159">
        <v>152</v>
      </c>
      <c r="U74" s="159">
        <v>7</v>
      </c>
      <c r="V74" s="159">
        <v>0</v>
      </c>
      <c r="W74" s="159">
        <v>0</v>
      </c>
      <c r="X74" s="159">
        <v>0</v>
      </c>
      <c r="Y74" s="159">
        <v>7</v>
      </c>
    </row>
    <row r="75" spans="1:25" s="157" customFormat="1" ht="19.649999999999999" customHeight="1" x14ac:dyDescent="0.3">
      <c r="A75" s="158" t="s">
        <v>220</v>
      </c>
      <c r="B75" s="158" t="s">
        <v>55</v>
      </c>
      <c r="C75" s="158" t="s">
        <v>221</v>
      </c>
      <c r="D75" s="158" t="s">
        <v>413</v>
      </c>
      <c r="E75" s="158" t="s">
        <v>28</v>
      </c>
      <c r="F75" s="158" t="s">
        <v>528</v>
      </c>
      <c r="G75" s="159">
        <v>0</v>
      </c>
      <c r="H75" s="159">
        <v>0</v>
      </c>
      <c r="I75" s="159">
        <v>0</v>
      </c>
      <c r="J75" s="159">
        <v>0</v>
      </c>
      <c r="K75" s="159">
        <v>0</v>
      </c>
      <c r="L75" s="159">
        <v>62</v>
      </c>
      <c r="M75" s="159">
        <v>61</v>
      </c>
      <c r="N75" s="159">
        <v>54</v>
      </c>
      <c r="O75" s="159">
        <v>61</v>
      </c>
      <c r="P75" s="159">
        <v>64</v>
      </c>
      <c r="Q75" s="159">
        <v>0</v>
      </c>
      <c r="R75" s="159">
        <v>302</v>
      </c>
      <c r="S75" s="159">
        <v>12</v>
      </c>
      <c r="T75" s="159">
        <v>314</v>
      </c>
      <c r="U75" s="159">
        <v>0</v>
      </c>
      <c r="V75" s="159">
        <v>19</v>
      </c>
      <c r="W75" s="159">
        <v>0</v>
      </c>
      <c r="X75" s="159">
        <v>1</v>
      </c>
      <c r="Y75" s="159">
        <v>20</v>
      </c>
    </row>
    <row r="76" spans="1:25" s="157" customFormat="1" ht="19.649999999999999" customHeight="1" x14ac:dyDescent="0.3">
      <c r="A76" s="158" t="s">
        <v>222</v>
      </c>
      <c r="B76" s="158" t="s">
        <v>55</v>
      </c>
      <c r="C76" s="158" t="s">
        <v>223</v>
      </c>
      <c r="D76" s="158" t="s">
        <v>413</v>
      </c>
      <c r="E76" s="158" t="s">
        <v>521</v>
      </c>
      <c r="F76" s="158" t="s">
        <v>515</v>
      </c>
      <c r="G76" s="159">
        <v>0</v>
      </c>
      <c r="H76" s="159">
        <v>0</v>
      </c>
      <c r="I76" s="159">
        <v>0</v>
      </c>
      <c r="J76" s="159">
        <v>0</v>
      </c>
      <c r="K76" s="159">
        <v>0</v>
      </c>
      <c r="L76" s="159">
        <v>120</v>
      </c>
      <c r="M76" s="159">
        <v>91</v>
      </c>
      <c r="N76" s="159">
        <v>83</v>
      </c>
      <c r="O76" s="159">
        <v>70</v>
      </c>
      <c r="P76" s="159">
        <v>92</v>
      </c>
      <c r="Q76" s="159">
        <v>0</v>
      </c>
      <c r="R76" s="159">
        <v>456</v>
      </c>
      <c r="S76" s="159">
        <v>9</v>
      </c>
      <c r="T76" s="159">
        <v>465</v>
      </c>
      <c r="U76" s="159">
        <v>0</v>
      </c>
      <c r="V76" s="159">
        <v>28</v>
      </c>
      <c r="W76" s="159">
        <v>0</v>
      </c>
      <c r="X76" s="159">
        <v>1</v>
      </c>
      <c r="Y76" s="159">
        <v>29</v>
      </c>
    </row>
    <row r="77" spans="1:25" s="157" customFormat="1" ht="19.649999999999999" customHeight="1" x14ac:dyDescent="0.3">
      <c r="A77" s="158" t="s">
        <v>224</v>
      </c>
      <c r="B77" s="158" t="s">
        <v>56</v>
      </c>
      <c r="C77" s="158" t="s">
        <v>225</v>
      </c>
      <c r="D77" s="158" t="s">
        <v>571</v>
      </c>
      <c r="E77" s="158" t="s">
        <v>37</v>
      </c>
      <c r="F77" s="158" t="s">
        <v>444</v>
      </c>
      <c r="G77" s="159">
        <v>0</v>
      </c>
      <c r="H77" s="159">
        <v>100</v>
      </c>
      <c r="I77" s="159">
        <v>138</v>
      </c>
      <c r="J77" s="159">
        <v>132</v>
      </c>
      <c r="K77" s="159">
        <v>370</v>
      </c>
      <c r="L77" s="159">
        <v>0</v>
      </c>
      <c r="M77" s="159">
        <v>0</v>
      </c>
      <c r="N77" s="159">
        <v>0</v>
      </c>
      <c r="O77" s="159">
        <v>0</v>
      </c>
      <c r="P77" s="159">
        <v>0</v>
      </c>
      <c r="Q77" s="159">
        <v>0</v>
      </c>
      <c r="R77" s="159">
        <v>0</v>
      </c>
      <c r="S77" s="159">
        <v>0</v>
      </c>
      <c r="T77" s="159">
        <v>370</v>
      </c>
      <c r="U77" s="159">
        <v>16</v>
      </c>
      <c r="V77" s="159">
        <v>0</v>
      </c>
      <c r="W77" s="159">
        <v>0</v>
      </c>
      <c r="X77" s="159">
        <v>0</v>
      </c>
      <c r="Y77" s="159">
        <v>16</v>
      </c>
    </row>
    <row r="78" spans="1:25" s="157" customFormat="1" ht="19.649999999999999" customHeight="1" x14ac:dyDescent="0.3">
      <c r="A78" s="158" t="s">
        <v>226</v>
      </c>
      <c r="B78" s="158" t="s">
        <v>55</v>
      </c>
      <c r="C78" s="158" t="s">
        <v>194</v>
      </c>
      <c r="D78" s="158" t="s">
        <v>413</v>
      </c>
      <c r="E78" s="158" t="s">
        <v>28</v>
      </c>
      <c r="F78" s="158" t="s">
        <v>573</v>
      </c>
      <c r="G78" s="159">
        <v>0</v>
      </c>
      <c r="H78" s="159">
        <v>0</v>
      </c>
      <c r="I78" s="159">
        <v>0</v>
      </c>
      <c r="J78" s="159">
        <v>0</v>
      </c>
      <c r="K78" s="159">
        <v>0</v>
      </c>
      <c r="L78" s="159">
        <v>58</v>
      </c>
      <c r="M78" s="159">
        <v>42</v>
      </c>
      <c r="N78" s="159">
        <v>42</v>
      </c>
      <c r="O78" s="159">
        <v>38</v>
      </c>
      <c r="P78" s="159">
        <v>54</v>
      </c>
      <c r="Q78" s="159">
        <v>0</v>
      </c>
      <c r="R78" s="159">
        <v>234</v>
      </c>
      <c r="S78" s="159">
        <v>21</v>
      </c>
      <c r="T78" s="159">
        <v>255</v>
      </c>
      <c r="U78" s="159">
        <v>0</v>
      </c>
      <c r="V78" s="159">
        <v>16</v>
      </c>
      <c r="W78" s="159">
        <v>0</v>
      </c>
      <c r="X78" s="159">
        <v>2</v>
      </c>
      <c r="Y78" s="159">
        <v>18</v>
      </c>
    </row>
    <row r="79" spans="1:25" s="157" customFormat="1" ht="19.649999999999999" customHeight="1" x14ac:dyDescent="0.3">
      <c r="A79" s="158" t="s">
        <v>227</v>
      </c>
      <c r="B79" s="158" t="s">
        <v>100</v>
      </c>
      <c r="C79" s="158" t="s">
        <v>228</v>
      </c>
      <c r="D79" s="158" t="s">
        <v>413</v>
      </c>
      <c r="E79" s="158" t="s">
        <v>31</v>
      </c>
      <c r="F79" s="158" t="s">
        <v>431</v>
      </c>
      <c r="G79" s="159">
        <v>0</v>
      </c>
      <c r="H79" s="159">
        <v>6</v>
      </c>
      <c r="I79" s="159">
        <v>7</v>
      </c>
      <c r="J79" s="159">
        <v>6</v>
      </c>
      <c r="K79" s="159">
        <v>19</v>
      </c>
      <c r="L79" s="159">
        <v>10</v>
      </c>
      <c r="M79" s="159">
        <v>10</v>
      </c>
      <c r="N79" s="159">
        <v>11</v>
      </c>
      <c r="O79" s="159">
        <v>8</v>
      </c>
      <c r="P79" s="159">
        <v>8</v>
      </c>
      <c r="Q79" s="159">
        <v>0</v>
      </c>
      <c r="R79" s="159">
        <v>47</v>
      </c>
      <c r="S79" s="159">
        <v>0</v>
      </c>
      <c r="T79" s="159">
        <v>66</v>
      </c>
      <c r="U79" s="159">
        <v>1</v>
      </c>
      <c r="V79" s="159">
        <v>3</v>
      </c>
      <c r="W79" s="159">
        <v>0</v>
      </c>
      <c r="X79" s="159">
        <v>0</v>
      </c>
      <c r="Y79" s="159">
        <v>4</v>
      </c>
    </row>
    <row r="80" spans="1:25" s="157" customFormat="1" ht="19.649999999999999" customHeight="1" x14ac:dyDescent="0.3">
      <c r="A80" s="158" t="s">
        <v>229</v>
      </c>
      <c r="B80" s="158" t="s">
        <v>56</v>
      </c>
      <c r="C80" s="158" t="s">
        <v>125</v>
      </c>
      <c r="D80" s="158" t="s">
        <v>413</v>
      </c>
      <c r="E80" s="158" t="s">
        <v>25</v>
      </c>
      <c r="F80" s="158" t="s">
        <v>513</v>
      </c>
      <c r="G80" s="159">
        <v>0</v>
      </c>
      <c r="H80" s="159">
        <v>74</v>
      </c>
      <c r="I80" s="159">
        <v>84</v>
      </c>
      <c r="J80" s="159">
        <v>89</v>
      </c>
      <c r="K80" s="159">
        <v>247</v>
      </c>
      <c r="L80" s="159">
        <v>0</v>
      </c>
      <c r="M80" s="159">
        <v>0</v>
      </c>
      <c r="N80" s="159">
        <v>0</v>
      </c>
      <c r="O80" s="159">
        <v>0</v>
      </c>
      <c r="P80" s="159">
        <v>0</v>
      </c>
      <c r="Q80" s="159">
        <v>0</v>
      </c>
      <c r="R80" s="159">
        <v>0</v>
      </c>
      <c r="S80" s="159">
        <v>0</v>
      </c>
      <c r="T80" s="159">
        <v>247</v>
      </c>
      <c r="U80" s="159">
        <v>10</v>
      </c>
      <c r="V80" s="159">
        <v>0</v>
      </c>
      <c r="W80" s="159">
        <v>0</v>
      </c>
      <c r="X80" s="159">
        <v>0</v>
      </c>
      <c r="Y80" s="159">
        <v>10</v>
      </c>
    </row>
    <row r="81" spans="1:25" s="157" customFormat="1" ht="19.649999999999999" customHeight="1" x14ac:dyDescent="0.3">
      <c r="A81" s="158" t="s">
        <v>230</v>
      </c>
      <c r="B81" s="158" t="s">
        <v>56</v>
      </c>
      <c r="C81" s="158" t="s">
        <v>231</v>
      </c>
      <c r="D81" s="158" t="s">
        <v>413</v>
      </c>
      <c r="E81" s="158" t="s">
        <v>521</v>
      </c>
      <c r="F81" s="158" t="s">
        <v>437</v>
      </c>
      <c r="G81" s="159">
        <v>0</v>
      </c>
      <c r="H81" s="159">
        <v>142</v>
      </c>
      <c r="I81" s="159">
        <v>153</v>
      </c>
      <c r="J81" s="159">
        <v>176</v>
      </c>
      <c r="K81" s="159">
        <v>471</v>
      </c>
      <c r="L81" s="159">
        <v>0</v>
      </c>
      <c r="M81" s="159">
        <v>0</v>
      </c>
      <c r="N81" s="159">
        <v>0</v>
      </c>
      <c r="O81" s="159">
        <v>0</v>
      </c>
      <c r="P81" s="159">
        <v>0</v>
      </c>
      <c r="Q81" s="159">
        <v>0</v>
      </c>
      <c r="R81" s="159">
        <v>0</v>
      </c>
      <c r="S81" s="159">
        <v>0</v>
      </c>
      <c r="T81" s="159">
        <v>471</v>
      </c>
      <c r="U81" s="159">
        <v>20</v>
      </c>
      <c r="V81" s="159">
        <v>0</v>
      </c>
      <c r="W81" s="159">
        <v>0</v>
      </c>
      <c r="X81" s="159">
        <v>0</v>
      </c>
      <c r="Y81" s="159">
        <v>20</v>
      </c>
    </row>
    <row r="82" spans="1:25" s="157" customFormat="1" ht="19.649999999999999" customHeight="1" x14ac:dyDescent="0.3">
      <c r="A82" s="158" t="s">
        <v>232</v>
      </c>
      <c r="B82" s="158" t="s">
        <v>100</v>
      </c>
      <c r="C82" s="158" t="s">
        <v>233</v>
      </c>
      <c r="D82" s="158" t="s">
        <v>413</v>
      </c>
      <c r="E82" s="158" t="s">
        <v>37</v>
      </c>
      <c r="F82" s="158" t="s">
        <v>444</v>
      </c>
      <c r="G82" s="159">
        <v>0</v>
      </c>
      <c r="H82" s="159">
        <v>41</v>
      </c>
      <c r="I82" s="159">
        <v>48</v>
      </c>
      <c r="J82" s="159">
        <v>56</v>
      </c>
      <c r="K82" s="159">
        <v>145</v>
      </c>
      <c r="L82" s="159">
        <v>63</v>
      </c>
      <c r="M82" s="159">
        <v>61</v>
      </c>
      <c r="N82" s="159">
        <v>70</v>
      </c>
      <c r="O82" s="159">
        <v>70</v>
      </c>
      <c r="P82" s="159">
        <v>51</v>
      </c>
      <c r="Q82" s="159">
        <v>0</v>
      </c>
      <c r="R82" s="159">
        <v>315</v>
      </c>
      <c r="S82" s="159">
        <v>0</v>
      </c>
      <c r="T82" s="159">
        <v>460</v>
      </c>
      <c r="U82" s="159">
        <v>6</v>
      </c>
      <c r="V82" s="159">
        <v>19</v>
      </c>
      <c r="W82" s="159">
        <v>0</v>
      </c>
      <c r="X82" s="159">
        <v>0</v>
      </c>
      <c r="Y82" s="159">
        <v>25</v>
      </c>
    </row>
    <row r="83" spans="1:25" s="157" customFormat="1" ht="19.649999999999999" customHeight="1" x14ac:dyDescent="0.3">
      <c r="A83" s="158" t="s">
        <v>234</v>
      </c>
      <c r="B83" s="158" t="s">
        <v>100</v>
      </c>
      <c r="C83" s="158" t="s">
        <v>235</v>
      </c>
      <c r="D83" s="158" t="s">
        <v>413</v>
      </c>
      <c r="E83" s="158" t="s">
        <v>25</v>
      </c>
      <c r="F83" s="158" t="s">
        <v>572</v>
      </c>
      <c r="G83" s="159">
        <v>0</v>
      </c>
      <c r="H83" s="159">
        <v>51</v>
      </c>
      <c r="I83" s="159">
        <v>51</v>
      </c>
      <c r="J83" s="159">
        <v>54</v>
      </c>
      <c r="K83" s="159">
        <v>156</v>
      </c>
      <c r="L83" s="159">
        <v>52</v>
      </c>
      <c r="M83" s="159">
        <v>65</v>
      </c>
      <c r="N83" s="159">
        <v>64</v>
      </c>
      <c r="O83" s="159">
        <v>46</v>
      </c>
      <c r="P83" s="159">
        <v>36</v>
      </c>
      <c r="Q83" s="159">
        <v>0</v>
      </c>
      <c r="R83" s="159">
        <v>263</v>
      </c>
      <c r="S83" s="159">
        <v>0</v>
      </c>
      <c r="T83" s="159">
        <v>419</v>
      </c>
      <c r="U83" s="159">
        <v>7</v>
      </c>
      <c r="V83" s="159">
        <v>15</v>
      </c>
      <c r="W83" s="159">
        <v>0</v>
      </c>
      <c r="X83" s="159">
        <v>0</v>
      </c>
      <c r="Y83" s="159">
        <v>22</v>
      </c>
    </row>
    <row r="84" spans="1:25" s="157" customFormat="1" ht="19.649999999999999" customHeight="1" x14ac:dyDescent="0.3">
      <c r="A84" s="158" t="s">
        <v>236</v>
      </c>
      <c r="B84" s="158" t="s">
        <v>100</v>
      </c>
      <c r="C84" s="158" t="s">
        <v>474</v>
      </c>
      <c r="D84" s="158" t="s">
        <v>413</v>
      </c>
      <c r="E84" s="158" t="s">
        <v>25</v>
      </c>
      <c r="F84" s="158" t="s">
        <v>513</v>
      </c>
      <c r="G84" s="159">
        <v>0</v>
      </c>
      <c r="H84" s="159">
        <v>24</v>
      </c>
      <c r="I84" s="159">
        <v>26</v>
      </c>
      <c r="J84" s="159">
        <v>24</v>
      </c>
      <c r="K84" s="159">
        <v>74</v>
      </c>
      <c r="L84" s="159">
        <v>80</v>
      </c>
      <c r="M84" s="159">
        <v>89</v>
      </c>
      <c r="N84" s="159">
        <v>93</v>
      </c>
      <c r="O84" s="159">
        <v>77</v>
      </c>
      <c r="P84" s="159">
        <v>49</v>
      </c>
      <c r="Q84" s="159">
        <v>0</v>
      </c>
      <c r="R84" s="159">
        <v>388</v>
      </c>
      <c r="S84" s="159">
        <v>0</v>
      </c>
      <c r="T84" s="159">
        <v>462</v>
      </c>
      <c r="U84" s="159">
        <v>3</v>
      </c>
      <c r="V84" s="159">
        <v>23</v>
      </c>
      <c r="W84" s="159">
        <v>0</v>
      </c>
      <c r="X84" s="159">
        <v>0</v>
      </c>
      <c r="Y84" s="159">
        <v>26</v>
      </c>
    </row>
    <row r="85" spans="1:25" s="157" customFormat="1" ht="19.649999999999999" customHeight="1" x14ac:dyDescent="0.3">
      <c r="A85" s="158" t="s">
        <v>237</v>
      </c>
      <c r="B85" s="158" t="s">
        <v>55</v>
      </c>
      <c r="C85" s="158" t="s">
        <v>173</v>
      </c>
      <c r="D85" s="158" t="s">
        <v>413</v>
      </c>
      <c r="E85" s="158" t="s">
        <v>28</v>
      </c>
      <c r="F85" s="158" t="s">
        <v>573</v>
      </c>
      <c r="G85" s="159">
        <v>0</v>
      </c>
      <c r="H85" s="159">
        <v>0</v>
      </c>
      <c r="I85" s="159">
        <v>0</v>
      </c>
      <c r="J85" s="159">
        <v>0</v>
      </c>
      <c r="K85" s="159">
        <v>0</v>
      </c>
      <c r="L85" s="159">
        <v>72</v>
      </c>
      <c r="M85" s="159">
        <v>69</v>
      </c>
      <c r="N85" s="159">
        <v>61</v>
      </c>
      <c r="O85" s="159">
        <v>69</v>
      </c>
      <c r="P85" s="159">
        <v>61</v>
      </c>
      <c r="Q85" s="159">
        <v>0</v>
      </c>
      <c r="R85" s="159">
        <v>332</v>
      </c>
      <c r="S85" s="159">
        <v>0</v>
      </c>
      <c r="T85" s="159">
        <v>332</v>
      </c>
      <c r="U85" s="159">
        <v>0</v>
      </c>
      <c r="V85" s="159">
        <v>20</v>
      </c>
      <c r="W85" s="159">
        <v>0</v>
      </c>
      <c r="X85" s="159">
        <v>0</v>
      </c>
      <c r="Y85" s="159">
        <v>20</v>
      </c>
    </row>
    <row r="86" spans="1:25" s="157" customFormat="1" ht="19.649999999999999" customHeight="1" x14ac:dyDescent="0.3">
      <c r="A86" s="158" t="s">
        <v>238</v>
      </c>
      <c r="B86" s="158" t="s">
        <v>100</v>
      </c>
      <c r="C86" s="158" t="s">
        <v>239</v>
      </c>
      <c r="D86" s="158" t="s">
        <v>413</v>
      </c>
      <c r="E86" s="158" t="s">
        <v>31</v>
      </c>
      <c r="F86" s="158" t="s">
        <v>431</v>
      </c>
      <c r="G86" s="159">
        <v>0</v>
      </c>
      <c r="H86" s="159">
        <v>0</v>
      </c>
      <c r="I86" s="159">
        <v>9</v>
      </c>
      <c r="J86" s="159">
        <v>7</v>
      </c>
      <c r="K86" s="159">
        <v>16</v>
      </c>
      <c r="L86" s="159">
        <v>0</v>
      </c>
      <c r="M86" s="159">
        <v>10</v>
      </c>
      <c r="N86" s="159">
        <v>4</v>
      </c>
      <c r="O86" s="159">
        <v>4</v>
      </c>
      <c r="P86" s="159">
        <v>10</v>
      </c>
      <c r="Q86" s="159">
        <v>0</v>
      </c>
      <c r="R86" s="159">
        <v>28</v>
      </c>
      <c r="S86" s="159">
        <v>0</v>
      </c>
      <c r="T86" s="159">
        <v>44</v>
      </c>
      <c r="U86" s="159">
        <v>1</v>
      </c>
      <c r="V86" s="159">
        <v>2</v>
      </c>
      <c r="W86" s="159">
        <v>0</v>
      </c>
      <c r="X86" s="159">
        <v>0</v>
      </c>
      <c r="Y86" s="159">
        <v>3</v>
      </c>
    </row>
    <row r="87" spans="1:25" s="157" customFormat="1" ht="19.649999999999999" customHeight="1" x14ac:dyDescent="0.3">
      <c r="A87" s="158" t="s">
        <v>240</v>
      </c>
      <c r="B87" s="158" t="s">
        <v>56</v>
      </c>
      <c r="C87" s="158" t="s">
        <v>241</v>
      </c>
      <c r="D87" s="158" t="s">
        <v>413</v>
      </c>
      <c r="E87" s="158" t="s">
        <v>25</v>
      </c>
      <c r="F87" s="158" t="s">
        <v>513</v>
      </c>
      <c r="G87" s="159">
        <v>0</v>
      </c>
      <c r="H87" s="159">
        <v>95</v>
      </c>
      <c r="I87" s="159">
        <v>61</v>
      </c>
      <c r="J87" s="159">
        <v>65</v>
      </c>
      <c r="K87" s="159">
        <v>221</v>
      </c>
      <c r="L87" s="159">
        <v>0</v>
      </c>
      <c r="M87" s="159">
        <v>0</v>
      </c>
      <c r="N87" s="159">
        <v>0</v>
      </c>
      <c r="O87" s="159">
        <v>0</v>
      </c>
      <c r="P87" s="159">
        <v>0</v>
      </c>
      <c r="Q87" s="159">
        <v>0</v>
      </c>
      <c r="R87" s="159">
        <v>0</v>
      </c>
      <c r="S87" s="159">
        <v>0</v>
      </c>
      <c r="T87" s="159">
        <v>221</v>
      </c>
      <c r="U87" s="159">
        <v>10</v>
      </c>
      <c r="V87" s="159">
        <v>0</v>
      </c>
      <c r="W87" s="159">
        <v>0</v>
      </c>
      <c r="X87" s="159">
        <v>0</v>
      </c>
      <c r="Y87" s="159">
        <v>10</v>
      </c>
    </row>
    <row r="88" spans="1:25" s="157" customFormat="1" ht="19.649999999999999" customHeight="1" x14ac:dyDescent="0.3">
      <c r="A88" s="158" t="s">
        <v>242</v>
      </c>
      <c r="B88" s="158" t="s">
        <v>55</v>
      </c>
      <c r="C88" s="158" t="s">
        <v>578</v>
      </c>
      <c r="D88" s="158" t="s">
        <v>413</v>
      </c>
      <c r="E88" s="158" t="s">
        <v>32</v>
      </c>
      <c r="F88" s="158" t="s">
        <v>444</v>
      </c>
      <c r="G88" s="159">
        <v>0</v>
      </c>
      <c r="H88" s="159">
        <v>0</v>
      </c>
      <c r="I88" s="159">
        <v>0</v>
      </c>
      <c r="J88" s="159">
        <v>0</v>
      </c>
      <c r="K88" s="159">
        <v>0</v>
      </c>
      <c r="L88" s="159">
        <v>47</v>
      </c>
      <c r="M88" s="159">
        <v>48</v>
      </c>
      <c r="N88" s="159">
        <v>45</v>
      </c>
      <c r="O88" s="159">
        <v>42</v>
      </c>
      <c r="P88" s="159">
        <v>49</v>
      </c>
      <c r="Q88" s="159">
        <v>0</v>
      </c>
      <c r="R88" s="159">
        <v>231</v>
      </c>
      <c r="S88" s="159">
        <v>0</v>
      </c>
      <c r="T88" s="159">
        <v>231</v>
      </c>
      <c r="U88" s="159">
        <v>0</v>
      </c>
      <c r="V88" s="159">
        <v>14</v>
      </c>
      <c r="W88" s="159">
        <v>0</v>
      </c>
      <c r="X88" s="159">
        <v>0</v>
      </c>
      <c r="Y88" s="159">
        <v>14</v>
      </c>
    </row>
    <row r="89" spans="1:25" s="157" customFormat="1" ht="19.649999999999999" customHeight="1" x14ac:dyDescent="0.3">
      <c r="A89" s="158" t="s">
        <v>244</v>
      </c>
      <c r="B89" s="158" t="s">
        <v>56</v>
      </c>
      <c r="C89" s="158" t="s">
        <v>87</v>
      </c>
      <c r="D89" s="158" t="s">
        <v>413</v>
      </c>
      <c r="E89" s="158" t="s">
        <v>29</v>
      </c>
      <c r="F89" s="158" t="s">
        <v>529</v>
      </c>
      <c r="G89" s="159">
        <v>0</v>
      </c>
      <c r="H89" s="159">
        <v>50</v>
      </c>
      <c r="I89" s="159">
        <v>74</v>
      </c>
      <c r="J89" s="159">
        <v>68</v>
      </c>
      <c r="K89" s="159">
        <v>192</v>
      </c>
      <c r="L89" s="159">
        <v>0</v>
      </c>
      <c r="M89" s="159">
        <v>0</v>
      </c>
      <c r="N89" s="159">
        <v>0</v>
      </c>
      <c r="O89" s="159">
        <v>0</v>
      </c>
      <c r="P89" s="159">
        <v>0</v>
      </c>
      <c r="Q89" s="159">
        <v>0</v>
      </c>
      <c r="R89" s="159">
        <v>0</v>
      </c>
      <c r="S89" s="159">
        <v>0</v>
      </c>
      <c r="T89" s="159">
        <v>192</v>
      </c>
      <c r="U89" s="159">
        <v>8</v>
      </c>
      <c r="V89" s="159">
        <v>0</v>
      </c>
      <c r="W89" s="159">
        <v>0</v>
      </c>
      <c r="X89" s="159">
        <v>0</v>
      </c>
      <c r="Y89" s="159">
        <v>8</v>
      </c>
    </row>
    <row r="90" spans="1:25" s="157" customFormat="1" ht="19.649999999999999" customHeight="1" x14ac:dyDescent="0.3">
      <c r="A90" s="158" t="s">
        <v>245</v>
      </c>
      <c r="B90" s="158" t="s">
        <v>56</v>
      </c>
      <c r="C90" s="158" t="s">
        <v>246</v>
      </c>
      <c r="D90" s="158" t="s">
        <v>413</v>
      </c>
      <c r="E90" s="158" t="s">
        <v>25</v>
      </c>
      <c r="F90" s="158" t="s">
        <v>513</v>
      </c>
      <c r="G90" s="159">
        <v>0</v>
      </c>
      <c r="H90" s="159">
        <v>69</v>
      </c>
      <c r="I90" s="159">
        <v>98</v>
      </c>
      <c r="J90" s="159">
        <v>130</v>
      </c>
      <c r="K90" s="159">
        <v>297</v>
      </c>
      <c r="L90" s="159">
        <v>0</v>
      </c>
      <c r="M90" s="159">
        <v>0</v>
      </c>
      <c r="N90" s="159">
        <v>0</v>
      </c>
      <c r="O90" s="159">
        <v>0</v>
      </c>
      <c r="P90" s="159">
        <v>0</v>
      </c>
      <c r="Q90" s="159">
        <v>0</v>
      </c>
      <c r="R90" s="159">
        <v>0</v>
      </c>
      <c r="S90" s="159">
        <v>0</v>
      </c>
      <c r="T90" s="159">
        <v>297</v>
      </c>
      <c r="U90" s="159">
        <v>13</v>
      </c>
      <c r="V90" s="159">
        <v>0</v>
      </c>
      <c r="W90" s="159">
        <v>0</v>
      </c>
      <c r="X90" s="159">
        <v>0</v>
      </c>
      <c r="Y90" s="159">
        <v>13</v>
      </c>
    </row>
    <row r="91" spans="1:25" s="157" customFormat="1" ht="19.649999999999999" customHeight="1" x14ac:dyDescent="0.3">
      <c r="A91" s="158" t="s">
        <v>247</v>
      </c>
      <c r="B91" s="158" t="s">
        <v>56</v>
      </c>
      <c r="C91" s="158" t="s">
        <v>579</v>
      </c>
      <c r="D91" s="158" t="s">
        <v>413</v>
      </c>
      <c r="E91" s="158" t="s">
        <v>32</v>
      </c>
      <c r="F91" s="158" t="s">
        <v>444</v>
      </c>
      <c r="G91" s="159">
        <v>0</v>
      </c>
      <c r="H91" s="159">
        <v>46</v>
      </c>
      <c r="I91" s="159">
        <v>49</v>
      </c>
      <c r="J91" s="159">
        <v>66</v>
      </c>
      <c r="K91" s="159">
        <v>161</v>
      </c>
      <c r="L91" s="159">
        <v>0</v>
      </c>
      <c r="M91" s="159">
        <v>0</v>
      </c>
      <c r="N91" s="159">
        <v>0</v>
      </c>
      <c r="O91" s="159">
        <v>0</v>
      </c>
      <c r="P91" s="159">
        <v>0</v>
      </c>
      <c r="Q91" s="159">
        <v>0</v>
      </c>
      <c r="R91" s="159">
        <v>0</v>
      </c>
      <c r="S91" s="159">
        <v>0</v>
      </c>
      <c r="T91" s="159">
        <v>161</v>
      </c>
      <c r="U91" s="159">
        <v>8</v>
      </c>
      <c r="V91" s="159">
        <v>0</v>
      </c>
      <c r="W91" s="159">
        <v>0</v>
      </c>
      <c r="X91" s="159">
        <v>0</v>
      </c>
      <c r="Y91" s="159">
        <v>8</v>
      </c>
    </row>
    <row r="92" spans="1:25" s="157" customFormat="1" ht="19.649999999999999" customHeight="1" x14ac:dyDescent="0.3">
      <c r="A92" s="158" t="s">
        <v>248</v>
      </c>
      <c r="B92" s="158" t="s">
        <v>55</v>
      </c>
      <c r="C92" s="158" t="s">
        <v>246</v>
      </c>
      <c r="D92" s="158" t="s">
        <v>413</v>
      </c>
      <c r="E92" s="158" t="s">
        <v>25</v>
      </c>
      <c r="F92" s="158" t="s">
        <v>513</v>
      </c>
      <c r="G92" s="159">
        <v>0</v>
      </c>
      <c r="H92" s="159">
        <v>0</v>
      </c>
      <c r="I92" s="159">
        <v>0</v>
      </c>
      <c r="J92" s="159">
        <v>0</v>
      </c>
      <c r="K92" s="159">
        <v>0</v>
      </c>
      <c r="L92" s="159">
        <v>78</v>
      </c>
      <c r="M92" s="159">
        <v>94</v>
      </c>
      <c r="N92" s="159">
        <v>133</v>
      </c>
      <c r="O92" s="159">
        <v>85</v>
      </c>
      <c r="P92" s="159">
        <v>75</v>
      </c>
      <c r="Q92" s="159">
        <v>0</v>
      </c>
      <c r="R92" s="159">
        <v>465</v>
      </c>
      <c r="S92" s="159">
        <v>10</v>
      </c>
      <c r="T92" s="159">
        <v>475</v>
      </c>
      <c r="U92" s="159">
        <v>0</v>
      </c>
      <c r="V92" s="159">
        <v>29</v>
      </c>
      <c r="W92" s="159">
        <v>0</v>
      </c>
      <c r="X92" s="159">
        <v>1</v>
      </c>
      <c r="Y92" s="159">
        <v>30</v>
      </c>
    </row>
    <row r="93" spans="1:25" s="157" customFormat="1" ht="19.649999999999999" customHeight="1" x14ac:dyDescent="0.3">
      <c r="A93" s="158" t="s">
        <v>249</v>
      </c>
      <c r="B93" s="158" t="s">
        <v>100</v>
      </c>
      <c r="C93" s="158" t="s">
        <v>250</v>
      </c>
      <c r="D93" s="158" t="s">
        <v>413</v>
      </c>
      <c r="E93" s="158" t="s">
        <v>25</v>
      </c>
      <c r="F93" s="158" t="s">
        <v>572</v>
      </c>
      <c r="G93" s="159">
        <v>0</v>
      </c>
      <c r="H93" s="159">
        <v>39</v>
      </c>
      <c r="I93" s="159">
        <v>34</v>
      </c>
      <c r="J93" s="159">
        <v>49</v>
      </c>
      <c r="K93" s="159">
        <v>122</v>
      </c>
      <c r="L93" s="159">
        <v>62</v>
      </c>
      <c r="M93" s="159">
        <v>52</v>
      </c>
      <c r="N93" s="159">
        <v>53</v>
      </c>
      <c r="O93" s="159">
        <v>45</v>
      </c>
      <c r="P93" s="159">
        <v>39</v>
      </c>
      <c r="Q93" s="159">
        <v>0</v>
      </c>
      <c r="R93" s="159">
        <v>251</v>
      </c>
      <c r="S93" s="159">
        <v>0</v>
      </c>
      <c r="T93" s="159">
        <v>373</v>
      </c>
      <c r="U93" s="159">
        <v>5</v>
      </c>
      <c r="V93" s="159">
        <v>16</v>
      </c>
      <c r="W93" s="159">
        <v>0</v>
      </c>
      <c r="X93" s="159">
        <v>0</v>
      </c>
      <c r="Y93" s="159">
        <v>21</v>
      </c>
    </row>
    <row r="94" spans="1:25" s="157" customFormat="1" ht="19.649999999999999" customHeight="1" x14ac:dyDescent="0.3">
      <c r="A94" s="158" t="s">
        <v>251</v>
      </c>
      <c r="B94" s="158" t="s">
        <v>55</v>
      </c>
      <c r="C94" s="158" t="s">
        <v>580</v>
      </c>
      <c r="D94" s="158" t="s">
        <v>413</v>
      </c>
      <c r="E94" s="158" t="s">
        <v>32</v>
      </c>
      <c r="F94" s="158" t="s">
        <v>569</v>
      </c>
      <c r="G94" s="159">
        <v>0</v>
      </c>
      <c r="H94" s="159">
        <v>0</v>
      </c>
      <c r="I94" s="159">
        <v>0</v>
      </c>
      <c r="J94" s="159">
        <v>0</v>
      </c>
      <c r="K94" s="159">
        <v>0</v>
      </c>
      <c r="L94" s="159">
        <v>62</v>
      </c>
      <c r="M94" s="159">
        <v>59</v>
      </c>
      <c r="N94" s="159">
        <v>46</v>
      </c>
      <c r="O94" s="159">
        <v>47</v>
      </c>
      <c r="P94" s="159">
        <v>49</v>
      </c>
      <c r="Q94" s="159">
        <v>0</v>
      </c>
      <c r="R94" s="159">
        <v>263</v>
      </c>
      <c r="S94" s="159">
        <v>2</v>
      </c>
      <c r="T94" s="159">
        <v>265</v>
      </c>
      <c r="U94" s="159">
        <v>0</v>
      </c>
      <c r="V94" s="159">
        <v>16</v>
      </c>
      <c r="W94" s="159">
        <v>0</v>
      </c>
      <c r="X94" s="159">
        <v>1</v>
      </c>
      <c r="Y94" s="159">
        <v>17</v>
      </c>
    </row>
    <row r="95" spans="1:25" s="157" customFormat="1" ht="19.649999999999999" customHeight="1" x14ac:dyDescent="0.3">
      <c r="A95" s="158" t="s">
        <v>253</v>
      </c>
      <c r="B95" s="158" t="s">
        <v>55</v>
      </c>
      <c r="C95" s="158" t="s">
        <v>254</v>
      </c>
      <c r="D95" s="158" t="s">
        <v>413</v>
      </c>
      <c r="E95" s="158" t="s">
        <v>28</v>
      </c>
      <c r="F95" s="158" t="s">
        <v>528</v>
      </c>
      <c r="G95" s="159">
        <v>0</v>
      </c>
      <c r="H95" s="159">
        <v>0</v>
      </c>
      <c r="I95" s="159">
        <v>0</v>
      </c>
      <c r="J95" s="159">
        <v>0</v>
      </c>
      <c r="K95" s="159">
        <v>0</v>
      </c>
      <c r="L95" s="159">
        <v>59</v>
      </c>
      <c r="M95" s="159">
        <v>41</v>
      </c>
      <c r="N95" s="159">
        <v>53</v>
      </c>
      <c r="O95" s="159">
        <v>51</v>
      </c>
      <c r="P95" s="159">
        <v>35</v>
      </c>
      <c r="Q95" s="159">
        <v>0</v>
      </c>
      <c r="R95" s="159">
        <v>239</v>
      </c>
      <c r="S95" s="159">
        <v>12</v>
      </c>
      <c r="T95" s="159">
        <v>251</v>
      </c>
      <c r="U95" s="159">
        <v>0</v>
      </c>
      <c r="V95" s="159">
        <v>14</v>
      </c>
      <c r="W95" s="159">
        <v>0</v>
      </c>
      <c r="X95" s="159">
        <v>1</v>
      </c>
      <c r="Y95" s="159">
        <v>15</v>
      </c>
    </row>
    <row r="96" spans="1:25" s="157" customFormat="1" ht="19.649999999999999" customHeight="1" x14ac:dyDescent="0.3">
      <c r="A96" s="158" t="s">
        <v>255</v>
      </c>
      <c r="B96" s="158" t="s">
        <v>100</v>
      </c>
      <c r="C96" s="158" t="s">
        <v>256</v>
      </c>
      <c r="D96" s="158" t="s">
        <v>413</v>
      </c>
      <c r="E96" s="158" t="s">
        <v>26</v>
      </c>
      <c r="F96" s="158" t="s">
        <v>431</v>
      </c>
      <c r="G96" s="159">
        <v>0</v>
      </c>
      <c r="H96" s="159">
        <v>14</v>
      </c>
      <c r="I96" s="159">
        <v>24</v>
      </c>
      <c r="J96" s="159">
        <v>22</v>
      </c>
      <c r="K96" s="159">
        <v>60</v>
      </c>
      <c r="L96" s="159">
        <v>30</v>
      </c>
      <c r="M96" s="159">
        <v>24</v>
      </c>
      <c r="N96" s="159">
        <v>26</v>
      </c>
      <c r="O96" s="159">
        <v>17</v>
      </c>
      <c r="P96" s="159">
        <v>25</v>
      </c>
      <c r="Q96" s="159">
        <v>0</v>
      </c>
      <c r="R96" s="159">
        <v>122</v>
      </c>
      <c r="S96" s="159">
        <v>0</v>
      </c>
      <c r="T96" s="159">
        <v>182</v>
      </c>
      <c r="U96" s="159">
        <v>3</v>
      </c>
      <c r="V96" s="159">
        <v>7</v>
      </c>
      <c r="W96" s="159">
        <v>0</v>
      </c>
      <c r="X96" s="159">
        <v>0</v>
      </c>
      <c r="Y96" s="159">
        <v>10</v>
      </c>
    </row>
    <row r="97" spans="1:25" s="157" customFormat="1" ht="19.649999999999999" customHeight="1" x14ac:dyDescent="0.3">
      <c r="A97" s="158" t="s">
        <v>257</v>
      </c>
      <c r="B97" s="158" t="s">
        <v>55</v>
      </c>
      <c r="C97" s="158" t="s">
        <v>258</v>
      </c>
      <c r="D97" s="158" t="s">
        <v>413</v>
      </c>
      <c r="E97" s="158" t="s">
        <v>521</v>
      </c>
      <c r="F97" s="158" t="s">
        <v>514</v>
      </c>
      <c r="G97" s="159">
        <v>0</v>
      </c>
      <c r="H97" s="159">
        <v>0</v>
      </c>
      <c r="I97" s="159">
        <v>0</v>
      </c>
      <c r="J97" s="159">
        <v>0</v>
      </c>
      <c r="K97" s="159">
        <v>0</v>
      </c>
      <c r="L97" s="159">
        <v>83</v>
      </c>
      <c r="M97" s="159">
        <v>64</v>
      </c>
      <c r="N97" s="159">
        <v>63</v>
      </c>
      <c r="O97" s="159">
        <v>68</v>
      </c>
      <c r="P97" s="159">
        <v>55</v>
      </c>
      <c r="Q97" s="159">
        <v>0</v>
      </c>
      <c r="R97" s="159">
        <v>333</v>
      </c>
      <c r="S97" s="159">
        <v>11</v>
      </c>
      <c r="T97" s="159">
        <v>344</v>
      </c>
      <c r="U97" s="159">
        <v>0</v>
      </c>
      <c r="V97" s="159">
        <v>24</v>
      </c>
      <c r="W97" s="159">
        <v>0</v>
      </c>
      <c r="X97" s="159">
        <v>1</v>
      </c>
      <c r="Y97" s="159">
        <v>25</v>
      </c>
    </row>
    <row r="98" spans="1:25" s="157" customFormat="1" ht="19.649999999999999" customHeight="1" x14ac:dyDescent="0.3">
      <c r="A98" s="158" t="s">
        <v>259</v>
      </c>
      <c r="B98" s="158" t="s">
        <v>56</v>
      </c>
      <c r="C98" s="158" t="s">
        <v>173</v>
      </c>
      <c r="D98" s="158" t="s">
        <v>413</v>
      </c>
      <c r="E98" s="158" t="s">
        <v>28</v>
      </c>
      <c r="F98" s="158" t="s">
        <v>573</v>
      </c>
      <c r="G98" s="159">
        <v>0</v>
      </c>
      <c r="H98" s="159">
        <v>66</v>
      </c>
      <c r="I98" s="159">
        <v>67</v>
      </c>
      <c r="J98" s="159">
        <v>70</v>
      </c>
      <c r="K98" s="159">
        <v>203</v>
      </c>
      <c r="L98" s="159">
        <v>0</v>
      </c>
      <c r="M98" s="159">
        <v>0</v>
      </c>
      <c r="N98" s="159">
        <v>0</v>
      </c>
      <c r="O98" s="159">
        <v>0</v>
      </c>
      <c r="P98" s="159">
        <v>0</v>
      </c>
      <c r="Q98" s="159">
        <v>0</v>
      </c>
      <c r="R98" s="159">
        <v>0</v>
      </c>
      <c r="S98" s="159">
        <v>0</v>
      </c>
      <c r="T98" s="159">
        <v>203</v>
      </c>
      <c r="U98" s="159">
        <v>9</v>
      </c>
      <c r="V98" s="159">
        <v>0</v>
      </c>
      <c r="W98" s="159">
        <v>0</v>
      </c>
      <c r="X98" s="159">
        <v>0</v>
      </c>
      <c r="Y98" s="159">
        <v>9</v>
      </c>
    </row>
    <row r="99" spans="1:25" s="157" customFormat="1" ht="19.649999999999999" customHeight="1" x14ac:dyDescent="0.3">
      <c r="A99" s="158" t="s">
        <v>456</v>
      </c>
      <c r="B99" s="158" t="s">
        <v>100</v>
      </c>
      <c r="C99" s="158" t="s">
        <v>458</v>
      </c>
      <c r="D99" s="158" t="s">
        <v>413</v>
      </c>
      <c r="E99" s="158" t="s">
        <v>458</v>
      </c>
      <c r="F99" s="158" t="s">
        <v>573</v>
      </c>
      <c r="G99" s="159">
        <v>0</v>
      </c>
      <c r="H99" s="159">
        <v>0</v>
      </c>
      <c r="I99" s="159">
        <v>1</v>
      </c>
      <c r="J99" s="159">
        <v>0</v>
      </c>
      <c r="K99" s="159">
        <v>1</v>
      </c>
      <c r="L99" s="159">
        <v>1</v>
      </c>
      <c r="M99" s="159">
        <v>3</v>
      </c>
      <c r="N99" s="159">
        <v>1</v>
      </c>
      <c r="O99" s="159">
        <v>0</v>
      </c>
      <c r="P99" s="159">
        <v>1</v>
      </c>
      <c r="Q99" s="159">
        <v>0</v>
      </c>
      <c r="R99" s="159">
        <v>6</v>
      </c>
      <c r="S99" s="159">
        <v>0</v>
      </c>
      <c r="T99" s="159">
        <v>7</v>
      </c>
      <c r="U99" s="159">
        <v>0</v>
      </c>
      <c r="V99" s="159">
        <v>1</v>
      </c>
      <c r="W99" s="159">
        <v>0</v>
      </c>
      <c r="X99" s="159">
        <v>0</v>
      </c>
      <c r="Y99" s="159">
        <v>1</v>
      </c>
    </row>
    <row r="100" spans="1:25" s="157" customFormat="1" ht="19.649999999999999" customHeight="1" x14ac:dyDescent="0.3">
      <c r="A100" s="158" t="s">
        <v>260</v>
      </c>
      <c r="B100" s="158" t="s">
        <v>100</v>
      </c>
      <c r="C100" s="158" t="s">
        <v>448</v>
      </c>
      <c r="D100" s="158" t="s">
        <v>413</v>
      </c>
      <c r="E100" s="158" t="s">
        <v>38</v>
      </c>
      <c r="F100" s="158" t="s">
        <v>513</v>
      </c>
      <c r="G100" s="159">
        <v>0</v>
      </c>
      <c r="H100" s="159">
        <v>6</v>
      </c>
      <c r="I100" s="159">
        <v>11</v>
      </c>
      <c r="J100" s="159">
        <v>10</v>
      </c>
      <c r="K100" s="159">
        <v>27</v>
      </c>
      <c r="L100" s="159">
        <v>18</v>
      </c>
      <c r="M100" s="159">
        <v>11</v>
      </c>
      <c r="N100" s="159">
        <v>19</v>
      </c>
      <c r="O100" s="159">
        <v>11</v>
      </c>
      <c r="P100" s="159">
        <v>13</v>
      </c>
      <c r="Q100" s="159">
        <v>0</v>
      </c>
      <c r="R100" s="159">
        <v>72</v>
      </c>
      <c r="S100" s="159">
        <v>0</v>
      </c>
      <c r="T100" s="159">
        <v>99</v>
      </c>
      <c r="U100" s="159">
        <v>2</v>
      </c>
      <c r="V100" s="159">
        <v>4</v>
      </c>
      <c r="W100" s="159">
        <v>0</v>
      </c>
      <c r="X100" s="159">
        <v>0</v>
      </c>
      <c r="Y100" s="159">
        <v>6</v>
      </c>
    </row>
    <row r="101" spans="1:25" s="157" customFormat="1" ht="19.649999999999999" customHeight="1" x14ac:dyDescent="0.3">
      <c r="A101" s="158" t="s">
        <v>261</v>
      </c>
      <c r="B101" s="158" t="s">
        <v>100</v>
      </c>
      <c r="C101" s="158" t="s">
        <v>262</v>
      </c>
      <c r="D101" s="158" t="s">
        <v>413</v>
      </c>
      <c r="E101" s="158" t="s">
        <v>27</v>
      </c>
      <c r="F101" s="158" t="s">
        <v>573</v>
      </c>
      <c r="G101" s="159">
        <v>2</v>
      </c>
      <c r="H101" s="159">
        <v>13</v>
      </c>
      <c r="I101" s="159">
        <v>12</v>
      </c>
      <c r="J101" s="159">
        <v>17</v>
      </c>
      <c r="K101" s="159">
        <v>44</v>
      </c>
      <c r="L101" s="159">
        <v>13</v>
      </c>
      <c r="M101" s="159">
        <v>15</v>
      </c>
      <c r="N101" s="159">
        <v>14</v>
      </c>
      <c r="O101" s="159">
        <v>0</v>
      </c>
      <c r="P101" s="159">
        <v>0</v>
      </c>
      <c r="Q101" s="159">
        <v>0</v>
      </c>
      <c r="R101" s="159">
        <v>42</v>
      </c>
      <c r="S101" s="159">
        <v>0</v>
      </c>
      <c r="T101" s="159">
        <v>86</v>
      </c>
      <c r="U101" s="159">
        <v>2</v>
      </c>
      <c r="V101" s="159">
        <v>3</v>
      </c>
      <c r="W101" s="159">
        <v>0</v>
      </c>
      <c r="X101" s="159">
        <v>0</v>
      </c>
      <c r="Y101" s="159">
        <v>5</v>
      </c>
    </row>
    <row r="102" spans="1:25" s="157" customFormat="1" ht="19.649999999999999" customHeight="1" x14ac:dyDescent="0.3">
      <c r="A102" s="158" t="s">
        <v>263</v>
      </c>
      <c r="B102" s="158" t="s">
        <v>56</v>
      </c>
      <c r="C102" s="158" t="s">
        <v>254</v>
      </c>
      <c r="D102" s="158" t="s">
        <v>413</v>
      </c>
      <c r="E102" s="158" t="s">
        <v>28</v>
      </c>
      <c r="F102" s="158" t="s">
        <v>528</v>
      </c>
      <c r="G102" s="159">
        <v>0</v>
      </c>
      <c r="H102" s="159">
        <v>49</v>
      </c>
      <c r="I102" s="159">
        <v>50</v>
      </c>
      <c r="J102" s="159">
        <v>62</v>
      </c>
      <c r="K102" s="159">
        <v>161</v>
      </c>
      <c r="L102" s="159">
        <v>0</v>
      </c>
      <c r="M102" s="159">
        <v>0</v>
      </c>
      <c r="N102" s="159">
        <v>0</v>
      </c>
      <c r="O102" s="159">
        <v>0</v>
      </c>
      <c r="P102" s="159">
        <v>0</v>
      </c>
      <c r="Q102" s="159">
        <v>0</v>
      </c>
      <c r="R102" s="159">
        <v>0</v>
      </c>
      <c r="S102" s="159">
        <v>0</v>
      </c>
      <c r="T102" s="159">
        <v>161</v>
      </c>
      <c r="U102" s="159">
        <v>7</v>
      </c>
      <c r="V102" s="159">
        <v>0</v>
      </c>
      <c r="W102" s="159">
        <v>0</v>
      </c>
      <c r="X102" s="159">
        <v>0</v>
      </c>
      <c r="Y102" s="159">
        <v>7</v>
      </c>
    </row>
    <row r="103" spans="1:25" s="157" customFormat="1" ht="19.649999999999999" customHeight="1" x14ac:dyDescent="0.3">
      <c r="A103" s="158" t="s">
        <v>264</v>
      </c>
      <c r="B103" s="158" t="s">
        <v>55</v>
      </c>
      <c r="C103" s="158" t="s">
        <v>265</v>
      </c>
      <c r="D103" s="158" t="s">
        <v>413</v>
      </c>
      <c r="E103" s="158" t="s">
        <v>28</v>
      </c>
      <c r="F103" s="158" t="s">
        <v>528</v>
      </c>
      <c r="G103" s="159">
        <v>0</v>
      </c>
      <c r="H103" s="159">
        <v>0</v>
      </c>
      <c r="I103" s="159">
        <v>0</v>
      </c>
      <c r="J103" s="159">
        <v>0</v>
      </c>
      <c r="K103" s="159">
        <v>0</v>
      </c>
      <c r="L103" s="159">
        <v>69</v>
      </c>
      <c r="M103" s="159">
        <v>90</v>
      </c>
      <c r="N103" s="159">
        <v>67</v>
      </c>
      <c r="O103" s="159">
        <v>63</v>
      </c>
      <c r="P103" s="159">
        <v>66</v>
      </c>
      <c r="Q103" s="159">
        <v>0</v>
      </c>
      <c r="R103" s="159">
        <v>355</v>
      </c>
      <c r="S103" s="159">
        <v>12</v>
      </c>
      <c r="T103" s="159">
        <v>367</v>
      </c>
      <c r="U103" s="159">
        <v>0</v>
      </c>
      <c r="V103" s="159">
        <v>21</v>
      </c>
      <c r="W103" s="159">
        <v>0</v>
      </c>
      <c r="X103" s="159">
        <v>1</v>
      </c>
      <c r="Y103" s="159">
        <v>22</v>
      </c>
    </row>
    <row r="104" spans="1:25" s="157" customFormat="1" ht="19.649999999999999" customHeight="1" x14ac:dyDescent="0.3">
      <c r="A104" s="158" t="s">
        <v>266</v>
      </c>
      <c r="B104" s="158" t="s">
        <v>55</v>
      </c>
      <c r="C104" s="158" t="s">
        <v>581</v>
      </c>
      <c r="D104" s="158" t="s">
        <v>413</v>
      </c>
      <c r="E104" s="158" t="s">
        <v>32</v>
      </c>
      <c r="F104" s="158" t="s">
        <v>444</v>
      </c>
      <c r="G104" s="159">
        <v>0</v>
      </c>
      <c r="H104" s="159">
        <v>0</v>
      </c>
      <c r="I104" s="159">
        <v>0</v>
      </c>
      <c r="J104" s="159">
        <v>0</v>
      </c>
      <c r="K104" s="159">
        <v>0</v>
      </c>
      <c r="L104" s="159">
        <v>54</v>
      </c>
      <c r="M104" s="159">
        <v>63</v>
      </c>
      <c r="N104" s="159">
        <v>85</v>
      </c>
      <c r="O104" s="159">
        <v>44</v>
      </c>
      <c r="P104" s="159">
        <v>65</v>
      </c>
      <c r="Q104" s="159">
        <v>0</v>
      </c>
      <c r="R104" s="159">
        <v>311</v>
      </c>
      <c r="S104" s="159">
        <v>9</v>
      </c>
      <c r="T104" s="159">
        <v>320</v>
      </c>
      <c r="U104" s="159">
        <v>0</v>
      </c>
      <c r="V104" s="159">
        <v>20</v>
      </c>
      <c r="W104" s="159">
        <v>0</v>
      </c>
      <c r="X104" s="159">
        <v>1</v>
      </c>
      <c r="Y104" s="159">
        <v>21</v>
      </c>
    </row>
    <row r="105" spans="1:25" s="157" customFormat="1" ht="19.649999999999999" customHeight="1" x14ac:dyDescent="0.3">
      <c r="A105" s="158" t="s">
        <v>268</v>
      </c>
      <c r="B105" s="158" t="s">
        <v>100</v>
      </c>
      <c r="C105" s="158" t="s">
        <v>269</v>
      </c>
      <c r="D105" s="158" t="s">
        <v>571</v>
      </c>
      <c r="E105" s="158" t="s">
        <v>37</v>
      </c>
      <c r="F105" s="158" t="s">
        <v>444</v>
      </c>
      <c r="G105" s="159">
        <v>0</v>
      </c>
      <c r="H105" s="159">
        <v>25</v>
      </c>
      <c r="I105" s="159">
        <v>30</v>
      </c>
      <c r="J105" s="159">
        <v>38</v>
      </c>
      <c r="K105" s="159">
        <v>93</v>
      </c>
      <c r="L105" s="159">
        <v>36</v>
      </c>
      <c r="M105" s="159">
        <v>48</v>
      </c>
      <c r="N105" s="159">
        <v>49</v>
      </c>
      <c r="O105" s="159">
        <v>71</v>
      </c>
      <c r="P105" s="159">
        <v>49</v>
      </c>
      <c r="Q105" s="159">
        <v>0</v>
      </c>
      <c r="R105" s="159">
        <v>253</v>
      </c>
      <c r="S105" s="159">
        <v>0</v>
      </c>
      <c r="T105" s="159">
        <v>346</v>
      </c>
      <c r="U105" s="159">
        <v>4</v>
      </c>
      <c r="V105" s="159">
        <v>14</v>
      </c>
      <c r="W105" s="159">
        <v>0</v>
      </c>
      <c r="X105" s="159">
        <v>0</v>
      </c>
      <c r="Y105" s="159">
        <v>18</v>
      </c>
    </row>
    <row r="106" spans="1:25" s="157" customFormat="1" ht="19.649999999999999" customHeight="1" x14ac:dyDescent="0.3">
      <c r="A106" s="158" t="s">
        <v>270</v>
      </c>
      <c r="B106" s="158" t="s">
        <v>55</v>
      </c>
      <c r="C106" s="158" t="s">
        <v>271</v>
      </c>
      <c r="D106" s="158" t="s">
        <v>413</v>
      </c>
      <c r="E106" s="158" t="s">
        <v>31</v>
      </c>
      <c r="F106" s="158" t="s">
        <v>431</v>
      </c>
      <c r="G106" s="159">
        <v>0</v>
      </c>
      <c r="H106" s="159">
        <v>0</v>
      </c>
      <c r="I106" s="159">
        <v>0</v>
      </c>
      <c r="J106" s="159">
        <v>0</v>
      </c>
      <c r="K106" s="159">
        <v>0</v>
      </c>
      <c r="L106" s="159">
        <v>51</v>
      </c>
      <c r="M106" s="159">
        <v>59</v>
      </c>
      <c r="N106" s="159">
        <v>69</v>
      </c>
      <c r="O106" s="159">
        <v>42</v>
      </c>
      <c r="P106" s="159">
        <v>43</v>
      </c>
      <c r="Q106" s="159">
        <v>0</v>
      </c>
      <c r="R106" s="159">
        <v>264</v>
      </c>
      <c r="S106" s="159">
        <v>11</v>
      </c>
      <c r="T106" s="159">
        <v>275</v>
      </c>
      <c r="U106" s="159">
        <v>0</v>
      </c>
      <c r="V106" s="159">
        <v>15</v>
      </c>
      <c r="W106" s="159">
        <v>0</v>
      </c>
      <c r="X106" s="159">
        <v>1</v>
      </c>
      <c r="Y106" s="159">
        <v>16</v>
      </c>
    </row>
    <row r="107" spans="1:25" s="157" customFormat="1" ht="19.649999999999999" customHeight="1" x14ac:dyDescent="0.3">
      <c r="A107" s="158" t="s">
        <v>272</v>
      </c>
      <c r="B107" s="158" t="s">
        <v>100</v>
      </c>
      <c r="C107" s="158" t="s">
        <v>273</v>
      </c>
      <c r="D107" s="158" t="s">
        <v>413</v>
      </c>
      <c r="E107" s="158" t="s">
        <v>29</v>
      </c>
      <c r="F107" s="158" t="s">
        <v>529</v>
      </c>
      <c r="G107" s="159">
        <v>0</v>
      </c>
      <c r="H107" s="159">
        <v>22</v>
      </c>
      <c r="I107" s="159">
        <v>41</v>
      </c>
      <c r="J107" s="159">
        <v>51</v>
      </c>
      <c r="K107" s="159">
        <v>114</v>
      </c>
      <c r="L107" s="159">
        <v>71</v>
      </c>
      <c r="M107" s="159">
        <v>51</v>
      </c>
      <c r="N107" s="159">
        <v>50</v>
      </c>
      <c r="O107" s="159">
        <v>72</v>
      </c>
      <c r="P107" s="159">
        <v>46</v>
      </c>
      <c r="Q107" s="159">
        <v>0</v>
      </c>
      <c r="R107" s="159">
        <v>290</v>
      </c>
      <c r="S107" s="159">
        <v>0</v>
      </c>
      <c r="T107" s="159">
        <v>404</v>
      </c>
      <c r="U107" s="159">
        <v>5</v>
      </c>
      <c r="V107" s="159">
        <v>17</v>
      </c>
      <c r="W107" s="159">
        <v>0</v>
      </c>
      <c r="X107" s="159">
        <v>0</v>
      </c>
      <c r="Y107" s="159">
        <v>22</v>
      </c>
    </row>
    <row r="108" spans="1:25" s="157" customFormat="1" ht="19.649999999999999" customHeight="1" x14ac:dyDescent="0.3">
      <c r="A108" s="158" t="s">
        <v>274</v>
      </c>
      <c r="B108" s="158" t="s">
        <v>55</v>
      </c>
      <c r="C108" s="158" t="s">
        <v>275</v>
      </c>
      <c r="D108" s="158" t="s">
        <v>413</v>
      </c>
      <c r="E108" s="158" t="s">
        <v>22</v>
      </c>
      <c r="F108" s="158" t="s">
        <v>514</v>
      </c>
      <c r="G108" s="159">
        <v>0</v>
      </c>
      <c r="H108" s="159">
        <v>0</v>
      </c>
      <c r="I108" s="159">
        <v>0</v>
      </c>
      <c r="J108" s="159">
        <v>0</v>
      </c>
      <c r="K108" s="159">
        <v>0</v>
      </c>
      <c r="L108" s="159">
        <v>44</v>
      </c>
      <c r="M108" s="159">
        <v>41</v>
      </c>
      <c r="N108" s="159">
        <v>34</v>
      </c>
      <c r="O108" s="159">
        <v>33</v>
      </c>
      <c r="P108" s="159">
        <v>39</v>
      </c>
      <c r="Q108" s="159">
        <v>0</v>
      </c>
      <c r="R108" s="159">
        <v>191</v>
      </c>
      <c r="S108" s="159">
        <v>0</v>
      </c>
      <c r="T108" s="159">
        <v>191</v>
      </c>
      <c r="U108" s="159">
        <v>0</v>
      </c>
      <c r="V108" s="159">
        <v>11</v>
      </c>
      <c r="W108" s="159">
        <v>0</v>
      </c>
      <c r="X108" s="159">
        <v>0</v>
      </c>
      <c r="Y108" s="159">
        <v>11</v>
      </c>
    </row>
    <row r="109" spans="1:25" s="157" customFormat="1" ht="19.649999999999999" customHeight="1" x14ac:dyDescent="0.3">
      <c r="A109" s="158" t="s">
        <v>276</v>
      </c>
      <c r="B109" s="158" t="s">
        <v>100</v>
      </c>
      <c r="C109" s="158" t="s">
        <v>277</v>
      </c>
      <c r="D109" s="158" t="s">
        <v>413</v>
      </c>
      <c r="E109" s="158" t="s">
        <v>521</v>
      </c>
      <c r="F109" s="158" t="s">
        <v>514</v>
      </c>
      <c r="G109" s="159">
        <v>0</v>
      </c>
      <c r="H109" s="159">
        <v>18</v>
      </c>
      <c r="I109" s="159">
        <v>15</v>
      </c>
      <c r="J109" s="159">
        <v>27</v>
      </c>
      <c r="K109" s="159">
        <v>60</v>
      </c>
      <c r="L109" s="159">
        <v>25</v>
      </c>
      <c r="M109" s="159">
        <v>19</v>
      </c>
      <c r="N109" s="159">
        <v>23</v>
      </c>
      <c r="O109" s="159">
        <v>23</v>
      </c>
      <c r="P109" s="159">
        <v>13</v>
      </c>
      <c r="Q109" s="159">
        <v>0</v>
      </c>
      <c r="R109" s="159">
        <v>103</v>
      </c>
      <c r="S109" s="159">
        <v>13</v>
      </c>
      <c r="T109" s="159">
        <v>176</v>
      </c>
      <c r="U109" s="159">
        <v>3</v>
      </c>
      <c r="V109" s="159">
        <v>7</v>
      </c>
      <c r="W109" s="159">
        <v>0</v>
      </c>
      <c r="X109" s="159">
        <v>1</v>
      </c>
      <c r="Y109" s="159">
        <v>11</v>
      </c>
    </row>
    <row r="110" spans="1:25" s="157" customFormat="1" ht="19.649999999999999" customHeight="1" x14ac:dyDescent="0.3">
      <c r="A110" s="158" t="s">
        <v>278</v>
      </c>
      <c r="B110" s="158" t="s">
        <v>56</v>
      </c>
      <c r="C110" s="158" t="s">
        <v>265</v>
      </c>
      <c r="D110" s="158" t="s">
        <v>413</v>
      </c>
      <c r="E110" s="158" t="s">
        <v>28</v>
      </c>
      <c r="F110" s="158" t="s">
        <v>528</v>
      </c>
      <c r="G110" s="159">
        <v>0</v>
      </c>
      <c r="H110" s="159">
        <v>72</v>
      </c>
      <c r="I110" s="159">
        <v>71</v>
      </c>
      <c r="J110" s="159">
        <v>79</v>
      </c>
      <c r="K110" s="159">
        <v>222</v>
      </c>
      <c r="L110" s="159">
        <v>0</v>
      </c>
      <c r="M110" s="159">
        <v>0</v>
      </c>
      <c r="N110" s="159">
        <v>0</v>
      </c>
      <c r="O110" s="159">
        <v>0</v>
      </c>
      <c r="P110" s="159">
        <v>0</v>
      </c>
      <c r="Q110" s="159">
        <v>0</v>
      </c>
      <c r="R110" s="159">
        <v>0</v>
      </c>
      <c r="S110" s="159">
        <v>0</v>
      </c>
      <c r="T110" s="159">
        <v>222</v>
      </c>
      <c r="U110" s="159">
        <v>9</v>
      </c>
      <c r="V110" s="159">
        <v>0</v>
      </c>
      <c r="W110" s="159">
        <v>0</v>
      </c>
      <c r="X110" s="159">
        <v>0</v>
      </c>
      <c r="Y110" s="159">
        <v>9</v>
      </c>
    </row>
    <row r="111" spans="1:25" s="157" customFormat="1" ht="19.649999999999999" customHeight="1" x14ac:dyDescent="0.3">
      <c r="A111" s="158" t="s">
        <v>279</v>
      </c>
      <c r="B111" s="158" t="s">
        <v>100</v>
      </c>
      <c r="C111" s="158" t="s">
        <v>449</v>
      </c>
      <c r="D111" s="158" t="s">
        <v>413</v>
      </c>
      <c r="E111" s="158" t="s">
        <v>40</v>
      </c>
      <c r="F111" s="158" t="s">
        <v>572</v>
      </c>
      <c r="G111" s="159">
        <v>0</v>
      </c>
      <c r="H111" s="159">
        <v>0</v>
      </c>
      <c r="I111" s="159">
        <v>1</v>
      </c>
      <c r="J111" s="159">
        <v>3</v>
      </c>
      <c r="K111" s="159">
        <v>4</v>
      </c>
      <c r="L111" s="159">
        <v>0</v>
      </c>
      <c r="M111" s="159">
        <v>1</v>
      </c>
      <c r="N111" s="159">
        <v>4</v>
      </c>
      <c r="O111" s="159">
        <v>1</v>
      </c>
      <c r="P111" s="159">
        <v>0</v>
      </c>
      <c r="Q111" s="159">
        <v>0</v>
      </c>
      <c r="R111" s="159">
        <v>6</v>
      </c>
      <c r="S111" s="159">
        <v>0</v>
      </c>
      <c r="T111" s="159">
        <v>10</v>
      </c>
      <c r="U111" s="159">
        <v>0</v>
      </c>
      <c r="V111" s="159">
        <v>1</v>
      </c>
      <c r="W111" s="159">
        <v>0</v>
      </c>
      <c r="X111" s="159">
        <v>0</v>
      </c>
      <c r="Y111" s="159">
        <v>1</v>
      </c>
    </row>
    <row r="112" spans="1:25" s="157" customFormat="1" ht="19.649999999999999" customHeight="1" x14ac:dyDescent="0.3">
      <c r="A112" s="158" t="s">
        <v>280</v>
      </c>
      <c r="B112" s="158" t="s">
        <v>55</v>
      </c>
      <c r="C112" s="158" t="s">
        <v>281</v>
      </c>
      <c r="D112" s="158" t="s">
        <v>413</v>
      </c>
      <c r="E112" s="158" t="s">
        <v>521</v>
      </c>
      <c r="F112" s="158" t="s">
        <v>515</v>
      </c>
      <c r="G112" s="159">
        <v>0</v>
      </c>
      <c r="H112" s="159">
        <v>0</v>
      </c>
      <c r="I112" s="159">
        <v>0</v>
      </c>
      <c r="J112" s="159">
        <v>0</v>
      </c>
      <c r="K112" s="159">
        <v>0</v>
      </c>
      <c r="L112" s="159">
        <v>70</v>
      </c>
      <c r="M112" s="159">
        <v>77</v>
      </c>
      <c r="N112" s="159">
        <v>60</v>
      </c>
      <c r="O112" s="159">
        <v>83</v>
      </c>
      <c r="P112" s="159">
        <v>90</v>
      </c>
      <c r="Q112" s="159">
        <v>0</v>
      </c>
      <c r="R112" s="159">
        <v>380</v>
      </c>
      <c r="S112" s="159">
        <v>15</v>
      </c>
      <c r="T112" s="159">
        <v>395</v>
      </c>
      <c r="U112" s="159">
        <v>0</v>
      </c>
      <c r="V112" s="159">
        <v>21</v>
      </c>
      <c r="W112" s="159">
        <v>0</v>
      </c>
      <c r="X112" s="159">
        <v>1</v>
      </c>
      <c r="Y112" s="159">
        <v>22</v>
      </c>
    </row>
    <row r="113" spans="1:25" s="157" customFormat="1" ht="19.649999999999999" customHeight="1" x14ac:dyDescent="0.3">
      <c r="A113" s="158" t="s">
        <v>282</v>
      </c>
      <c r="B113" s="158" t="s">
        <v>100</v>
      </c>
      <c r="C113" s="158" t="s">
        <v>283</v>
      </c>
      <c r="D113" s="158" t="s">
        <v>413</v>
      </c>
      <c r="E113" s="158" t="s">
        <v>26</v>
      </c>
      <c r="F113" s="158" t="s">
        <v>431</v>
      </c>
      <c r="G113" s="159">
        <v>0</v>
      </c>
      <c r="H113" s="159">
        <v>18</v>
      </c>
      <c r="I113" s="159">
        <v>28</v>
      </c>
      <c r="J113" s="159">
        <v>29</v>
      </c>
      <c r="K113" s="159">
        <v>75</v>
      </c>
      <c r="L113" s="159">
        <v>38</v>
      </c>
      <c r="M113" s="159">
        <v>38</v>
      </c>
      <c r="N113" s="159">
        <v>34</v>
      </c>
      <c r="O113" s="159">
        <v>26</v>
      </c>
      <c r="P113" s="159">
        <v>29</v>
      </c>
      <c r="Q113" s="159">
        <v>0</v>
      </c>
      <c r="R113" s="159">
        <v>165</v>
      </c>
      <c r="S113" s="159">
        <v>0</v>
      </c>
      <c r="T113" s="159">
        <v>240</v>
      </c>
      <c r="U113" s="159">
        <v>3</v>
      </c>
      <c r="V113" s="159">
        <v>10</v>
      </c>
      <c r="W113" s="159">
        <v>0</v>
      </c>
      <c r="X113" s="159">
        <v>0</v>
      </c>
      <c r="Y113" s="159">
        <v>13</v>
      </c>
    </row>
    <row r="114" spans="1:25" s="157" customFormat="1" ht="19.649999999999999" customHeight="1" x14ac:dyDescent="0.3">
      <c r="A114" s="158" t="s">
        <v>284</v>
      </c>
      <c r="B114" s="158" t="s">
        <v>56</v>
      </c>
      <c r="C114" s="158" t="s">
        <v>285</v>
      </c>
      <c r="D114" s="158" t="s">
        <v>413</v>
      </c>
      <c r="E114" s="158" t="s">
        <v>521</v>
      </c>
      <c r="F114" s="158" t="s">
        <v>515</v>
      </c>
      <c r="G114" s="159">
        <v>0</v>
      </c>
      <c r="H114" s="159">
        <v>110</v>
      </c>
      <c r="I114" s="159">
        <v>164</v>
      </c>
      <c r="J114" s="159">
        <v>175</v>
      </c>
      <c r="K114" s="159">
        <v>449</v>
      </c>
      <c r="L114" s="159">
        <v>0</v>
      </c>
      <c r="M114" s="159">
        <v>0</v>
      </c>
      <c r="N114" s="159">
        <v>0</v>
      </c>
      <c r="O114" s="159">
        <v>0</v>
      </c>
      <c r="P114" s="159">
        <v>0</v>
      </c>
      <c r="Q114" s="159">
        <v>0</v>
      </c>
      <c r="R114" s="159">
        <v>0</v>
      </c>
      <c r="S114" s="159">
        <v>0</v>
      </c>
      <c r="T114" s="159">
        <v>449</v>
      </c>
      <c r="U114" s="159">
        <v>19</v>
      </c>
      <c r="V114" s="159">
        <v>0</v>
      </c>
      <c r="W114" s="159">
        <v>0</v>
      </c>
      <c r="X114" s="159">
        <v>0</v>
      </c>
      <c r="Y114" s="159">
        <v>19</v>
      </c>
    </row>
    <row r="115" spans="1:25" s="157" customFormat="1" ht="19.649999999999999" customHeight="1" x14ac:dyDescent="0.3">
      <c r="A115" s="158" t="s">
        <v>286</v>
      </c>
      <c r="B115" s="158" t="s">
        <v>55</v>
      </c>
      <c r="C115" s="158" t="s">
        <v>582</v>
      </c>
      <c r="D115" s="158" t="s">
        <v>413</v>
      </c>
      <c r="E115" s="158" t="s">
        <v>32</v>
      </c>
      <c r="F115" s="158" t="s">
        <v>569</v>
      </c>
      <c r="G115" s="159">
        <v>0</v>
      </c>
      <c r="H115" s="159">
        <v>0</v>
      </c>
      <c r="I115" s="159">
        <v>0</v>
      </c>
      <c r="J115" s="159">
        <v>0</v>
      </c>
      <c r="K115" s="159">
        <v>0</v>
      </c>
      <c r="L115" s="159">
        <v>53</v>
      </c>
      <c r="M115" s="159">
        <v>57</v>
      </c>
      <c r="N115" s="159">
        <v>60</v>
      </c>
      <c r="O115" s="159">
        <v>53</v>
      </c>
      <c r="P115" s="159">
        <v>46</v>
      </c>
      <c r="Q115" s="159">
        <v>0</v>
      </c>
      <c r="R115" s="159">
        <v>269</v>
      </c>
      <c r="S115" s="159">
        <v>10</v>
      </c>
      <c r="T115" s="159">
        <v>279</v>
      </c>
      <c r="U115" s="159">
        <v>0</v>
      </c>
      <c r="V115" s="159">
        <v>15</v>
      </c>
      <c r="W115" s="159">
        <v>0</v>
      </c>
      <c r="X115" s="159">
        <v>1</v>
      </c>
      <c r="Y115" s="159">
        <v>16</v>
      </c>
    </row>
    <row r="116" spans="1:25" s="157" customFormat="1" ht="19.649999999999999" customHeight="1" x14ac:dyDescent="0.3">
      <c r="A116" s="158" t="s">
        <v>288</v>
      </c>
      <c r="B116" s="158" t="s">
        <v>56</v>
      </c>
      <c r="C116" s="158" t="s">
        <v>289</v>
      </c>
      <c r="D116" s="158" t="s">
        <v>413</v>
      </c>
      <c r="E116" s="158" t="s">
        <v>30</v>
      </c>
      <c r="F116" s="158" t="s">
        <v>515</v>
      </c>
      <c r="G116" s="159">
        <v>3</v>
      </c>
      <c r="H116" s="159">
        <v>76</v>
      </c>
      <c r="I116" s="159">
        <v>82</v>
      </c>
      <c r="J116" s="159">
        <v>83</v>
      </c>
      <c r="K116" s="159">
        <v>244</v>
      </c>
      <c r="L116" s="159">
        <v>0</v>
      </c>
      <c r="M116" s="159">
        <v>0</v>
      </c>
      <c r="N116" s="159">
        <v>0</v>
      </c>
      <c r="O116" s="159">
        <v>0</v>
      </c>
      <c r="P116" s="159">
        <v>0</v>
      </c>
      <c r="Q116" s="159">
        <v>0</v>
      </c>
      <c r="R116" s="159">
        <v>0</v>
      </c>
      <c r="S116" s="159">
        <v>0</v>
      </c>
      <c r="T116" s="159">
        <v>244</v>
      </c>
      <c r="U116" s="159">
        <v>10</v>
      </c>
      <c r="V116" s="159">
        <v>0</v>
      </c>
      <c r="W116" s="159">
        <v>0</v>
      </c>
      <c r="X116" s="159">
        <v>0</v>
      </c>
      <c r="Y116" s="159">
        <v>10</v>
      </c>
    </row>
    <row r="117" spans="1:25" s="157" customFormat="1" ht="19.649999999999999" customHeight="1" x14ac:dyDescent="0.3">
      <c r="A117" s="158" t="s">
        <v>290</v>
      </c>
      <c r="B117" s="158" t="s">
        <v>100</v>
      </c>
      <c r="C117" s="158" t="s">
        <v>291</v>
      </c>
      <c r="D117" s="158" t="s">
        <v>413</v>
      </c>
      <c r="E117" s="158" t="s">
        <v>521</v>
      </c>
      <c r="F117" s="158" t="s">
        <v>514</v>
      </c>
      <c r="G117" s="159">
        <v>0</v>
      </c>
      <c r="H117" s="159">
        <v>12</v>
      </c>
      <c r="I117" s="159">
        <v>19</v>
      </c>
      <c r="J117" s="159">
        <v>22</v>
      </c>
      <c r="K117" s="159">
        <v>53</v>
      </c>
      <c r="L117" s="159">
        <v>18</v>
      </c>
      <c r="M117" s="159">
        <v>21</v>
      </c>
      <c r="N117" s="159">
        <v>23</v>
      </c>
      <c r="O117" s="159">
        <v>11</v>
      </c>
      <c r="P117" s="159">
        <v>18</v>
      </c>
      <c r="Q117" s="159">
        <v>0</v>
      </c>
      <c r="R117" s="159">
        <v>91</v>
      </c>
      <c r="S117" s="159">
        <v>0</v>
      </c>
      <c r="T117" s="159">
        <v>144</v>
      </c>
      <c r="U117" s="159">
        <v>3</v>
      </c>
      <c r="V117" s="159">
        <v>7</v>
      </c>
      <c r="W117" s="159">
        <v>0</v>
      </c>
      <c r="X117" s="159">
        <v>0</v>
      </c>
      <c r="Y117" s="159">
        <v>10</v>
      </c>
    </row>
    <row r="118" spans="1:25" s="157" customFormat="1" ht="19.649999999999999" customHeight="1" x14ac:dyDescent="0.3">
      <c r="A118" s="158" t="s">
        <v>292</v>
      </c>
      <c r="B118" s="158" t="s">
        <v>55</v>
      </c>
      <c r="C118" s="158" t="s">
        <v>293</v>
      </c>
      <c r="D118" s="158" t="s">
        <v>413</v>
      </c>
      <c r="E118" s="158" t="s">
        <v>28</v>
      </c>
      <c r="F118" s="158" t="s">
        <v>528</v>
      </c>
      <c r="G118" s="159">
        <v>0</v>
      </c>
      <c r="H118" s="159">
        <v>0</v>
      </c>
      <c r="I118" s="159">
        <v>0</v>
      </c>
      <c r="J118" s="159">
        <v>0</v>
      </c>
      <c r="K118" s="159">
        <v>0</v>
      </c>
      <c r="L118" s="159">
        <v>69</v>
      </c>
      <c r="M118" s="159">
        <v>57</v>
      </c>
      <c r="N118" s="159">
        <v>48</v>
      </c>
      <c r="O118" s="159">
        <v>43</v>
      </c>
      <c r="P118" s="159">
        <v>42</v>
      </c>
      <c r="Q118" s="159">
        <v>0</v>
      </c>
      <c r="R118" s="159">
        <v>259</v>
      </c>
      <c r="S118" s="159">
        <v>11</v>
      </c>
      <c r="T118" s="159">
        <v>270</v>
      </c>
      <c r="U118" s="159">
        <v>0</v>
      </c>
      <c r="V118" s="159">
        <v>15</v>
      </c>
      <c r="W118" s="159">
        <v>0</v>
      </c>
      <c r="X118" s="159">
        <v>1</v>
      </c>
      <c r="Y118" s="159">
        <v>16</v>
      </c>
    </row>
    <row r="119" spans="1:25" s="157" customFormat="1" ht="19.649999999999999" customHeight="1" x14ac:dyDescent="0.3">
      <c r="A119" s="158" t="s">
        <v>294</v>
      </c>
      <c r="B119" s="158" t="s">
        <v>100</v>
      </c>
      <c r="C119" s="158" t="s">
        <v>295</v>
      </c>
      <c r="D119" s="158" t="s">
        <v>413</v>
      </c>
      <c r="E119" s="158" t="s">
        <v>29</v>
      </c>
      <c r="F119" s="158" t="s">
        <v>529</v>
      </c>
      <c r="G119" s="159">
        <v>0</v>
      </c>
      <c r="H119" s="159">
        <v>52</v>
      </c>
      <c r="I119" s="159">
        <v>67</v>
      </c>
      <c r="J119" s="159">
        <v>58</v>
      </c>
      <c r="K119" s="159">
        <v>177</v>
      </c>
      <c r="L119" s="159">
        <v>52</v>
      </c>
      <c r="M119" s="159">
        <v>69</v>
      </c>
      <c r="N119" s="159">
        <v>47</v>
      </c>
      <c r="O119" s="159">
        <v>47</v>
      </c>
      <c r="P119" s="159">
        <v>69</v>
      </c>
      <c r="Q119" s="159">
        <v>0</v>
      </c>
      <c r="R119" s="159">
        <v>284</v>
      </c>
      <c r="S119" s="159">
        <v>10</v>
      </c>
      <c r="T119" s="159">
        <v>471</v>
      </c>
      <c r="U119" s="159">
        <v>9</v>
      </c>
      <c r="V119" s="159">
        <v>17</v>
      </c>
      <c r="W119" s="159">
        <v>0</v>
      </c>
      <c r="X119" s="159">
        <v>1</v>
      </c>
      <c r="Y119" s="159">
        <v>27</v>
      </c>
    </row>
    <row r="120" spans="1:25" s="157" customFormat="1" ht="19.649999999999999" customHeight="1" x14ac:dyDescent="0.3">
      <c r="A120" s="158" t="s">
        <v>296</v>
      </c>
      <c r="B120" s="158" t="s">
        <v>100</v>
      </c>
      <c r="C120" s="158" t="s">
        <v>583</v>
      </c>
      <c r="D120" s="158" t="s">
        <v>413</v>
      </c>
      <c r="E120" s="158" t="s">
        <v>32</v>
      </c>
      <c r="F120" s="158" t="s">
        <v>444</v>
      </c>
      <c r="G120" s="159">
        <v>0</v>
      </c>
      <c r="H120" s="159">
        <v>47</v>
      </c>
      <c r="I120" s="159">
        <v>51</v>
      </c>
      <c r="J120" s="159">
        <v>42</v>
      </c>
      <c r="K120" s="159">
        <v>140</v>
      </c>
      <c r="L120" s="159">
        <v>56</v>
      </c>
      <c r="M120" s="159">
        <v>46</v>
      </c>
      <c r="N120" s="159">
        <v>62</v>
      </c>
      <c r="O120" s="159">
        <v>25</v>
      </c>
      <c r="P120" s="159">
        <v>49</v>
      </c>
      <c r="Q120" s="159">
        <v>0</v>
      </c>
      <c r="R120" s="159">
        <v>238</v>
      </c>
      <c r="S120" s="159">
        <v>0</v>
      </c>
      <c r="T120" s="159">
        <v>378</v>
      </c>
      <c r="U120" s="159">
        <v>7</v>
      </c>
      <c r="V120" s="159">
        <v>15</v>
      </c>
      <c r="W120" s="159">
        <v>0</v>
      </c>
      <c r="X120" s="159">
        <v>0</v>
      </c>
      <c r="Y120" s="159">
        <v>22</v>
      </c>
    </row>
    <row r="121" spans="1:25" s="157" customFormat="1" ht="19.649999999999999" customHeight="1" x14ac:dyDescent="0.3">
      <c r="A121" s="158" t="s">
        <v>298</v>
      </c>
      <c r="B121" s="158" t="s">
        <v>55</v>
      </c>
      <c r="C121" s="158" t="s">
        <v>299</v>
      </c>
      <c r="D121" s="158" t="s">
        <v>413</v>
      </c>
      <c r="E121" s="158" t="s">
        <v>521</v>
      </c>
      <c r="F121" s="158" t="s">
        <v>437</v>
      </c>
      <c r="G121" s="159">
        <v>0</v>
      </c>
      <c r="H121" s="159">
        <v>0</v>
      </c>
      <c r="I121" s="159">
        <v>0</v>
      </c>
      <c r="J121" s="159">
        <v>0</v>
      </c>
      <c r="K121" s="159">
        <v>0</v>
      </c>
      <c r="L121" s="159">
        <v>28</v>
      </c>
      <c r="M121" s="159">
        <v>93</v>
      </c>
      <c r="N121" s="159">
        <v>75</v>
      </c>
      <c r="O121" s="159">
        <v>76</v>
      </c>
      <c r="P121" s="159">
        <v>106</v>
      </c>
      <c r="Q121" s="159">
        <v>0</v>
      </c>
      <c r="R121" s="159">
        <v>378</v>
      </c>
      <c r="S121" s="159">
        <v>9</v>
      </c>
      <c r="T121" s="159">
        <v>387</v>
      </c>
      <c r="U121" s="159">
        <v>0</v>
      </c>
      <c r="V121" s="159">
        <v>20</v>
      </c>
      <c r="W121" s="159">
        <v>0</v>
      </c>
      <c r="X121" s="159">
        <v>1</v>
      </c>
      <c r="Y121" s="159">
        <v>21</v>
      </c>
    </row>
    <row r="122" spans="1:25" s="157" customFormat="1" ht="19.649999999999999" customHeight="1" x14ac:dyDescent="0.3">
      <c r="A122" s="158" t="s">
        <v>300</v>
      </c>
      <c r="B122" s="158" t="s">
        <v>55</v>
      </c>
      <c r="C122" s="158" t="s">
        <v>301</v>
      </c>
      <c r="D122" s="158" t="s">
        <v>413</v>
      </c>
      <c r="E122" s="158" t="s">
        <v>521</v>
      </c>
      <c r="F122" s="158" t="s">
        <v>437</v>
      </c>
      <c r="G122" s="159">
        <v>0</v>
      </c>
      <c r="H122" s="159">
        <v>0</v>
      </c>
      <c r="I122" s="159">
        <v>0</v>
      </c>
      <c r="J122" s="159">
        <v>0</v>
      </c>
      <c r="K122" s="159">
        <v>0</v>
      </c>
      <c r="L122" s="159">
        <v>79</v>
      </c>
      <c r="M122" s="159">
        <v>75</v>
      </c>
      <c r="N122" s="159">
        <v>84</v>
      </c>
      <c r="O122" s="159">
        <v>99</v>
      </c>
      <c r="P122" s="159">
        <v>93</v>
      </c>
      <c r="Q122" s="159">
        <v>0</v>
      </c>
      <c r="R122" s="159">
        <v>430</v>
      </c>
      <c r="S122" s="159">
        <v>0</v>
      </c>
      <c r="T122" s="159">
        <v>430</v>
      </c>
      <c r="U122" s="159">
        <v>0</v>
      </c>
      <c r="V122" s="159">
        <v>23</v>
      </c>
      <c r="W122" s="159">
        <v>0</v>
      </c>
      <c r="X122" s="159">
        <v>0</v>
      </c>
      <c r="Y122" s="159">
        <v>23</v>
      </c>
    </row>
    <row r="123" spans="1:25" s="157" customFormat="1" ht="19.649999999999999" customHeight="1" x14ac:dyDescent="0.3">
      <c r="A123" s="158" t="s">
        <v>302</v>
      </c>
      <c r="B123" s="158" t="s">
        <v>55</v>
      </c>
      <c r="C123" s="158" t="s">
        <v>303</v>
      </c>
      <c r="D123" s="158" t="s">
        <v>413</v>
      </c>
      <c r="E123" s="158" t="s">
        <v>22</v>
      </c>
      <c r="F123" s="158" t="s">
        <v>514</v>
      </c>
      <c r="G123" s="159">
        <v>0</v>
      </c>
      <c r="H123" s="159">
        <v>0</v>
      </c>
      <c r="I123" s="159">
        <v>0</v>
      </c>
      <c r="J123" s="159">
        <v>0</v>
      </c>
      <c r="K123" s="159">
        <v>0</v>
      </c>
      <c r="L123" s="159">
        <v>63</v>
      </c>
      <c r="M123" s="159">
        <v>57</v>
      </c>
      <c r="N123" s="159">
        <v>65</v>
      </c>
      <c r="O123" s="159">
        <v>54</v>
      </c>
      <c r="P123" s="159">
        <v>58</v>
      </c>
      <c r="Q123" s="159">
        <v>0</v>
      </c>
      <c r="R123" s="159">
        <v>297</v>
      </c>
      <c r="S123" s="159">
        <v>0</v>
      </c>
      <c r="T123" s="159">
        <v>297</v>
      </c>
      <c r="U123" s="159">
        <v>0</v>
      </c>
      <c r="V123" s="159">
        <v>16</v>
      </c>
      <c r="W123" s="159">
        <v>0</v>
      </c>
      <c r="X123" s="159">
        <v>0</v>
      </c>
      <c r="Y123" s="159">
        <v>16</v>
      </c>
    </row>
    <row r="124" spans="1:25" s="157" customFormat="1" ht="19.649999999999999" customHeight="1" x14ac:dyDescent="0.3">
      <c r="A124" s="158" t="s">
        <v>304</v>
      </c>
      <c r="B124" s="158" t="s">
        <v>55</v>
      </c>
      <c r="C124" s="158" t="s">
        <v>305</v>
      </c>
      <c r="D124" s="158" t="s">
        <v>413</v>
      </c>
      <c r="E124" s="158" t="s">
        <v>26</v>
      </c>
      <c r="F124" s="158" t="s">
        <v>431</v>
      </c>
      <c r="G124" s="159">
        <v>0</v>
      </c>
      <c r="H124" s="159">
        <v>0</v>
      </c>
      <c r="I124" s="159">
        <v>0</v>
      </c>
      <c r="J124" s="159">
        <v>0</v>
      </c>
      <c r="K124" s="159">
        <v>0</v>
      </c>
      <c r="L124" s="159">
        <v>59</v>
      </c>
      <c r="M124" s="159">
        <v>90</v>
      </c>
      <c r="N124" s="159">
        <v>69</v>
      </c>
      <c r="O124" s="159">
        <v>66</v>
      </c>
      <c r="P124" s="159">
        <v>69</v>
      </c>
      <c r="Q124" s="159">
        <v>0</v>
      </c>
      <c r="R124" s="159">
        <v>353</v>
      </c>
      <c r="S124" s="159">
        <v>1</v>
      </c>
      <c r="T124" s="159">
        <v>354</v>
      </c>
      <c r="U124" s="159">
        <v>0</v>
      </c>
      <c r="V124" s="159">
        <v>22</v>
      </c>
      <c r="W124" s="159">
        <v>0</v>
      </c>
      <c r="X124" s="159">
        <v>1</v>
      </c>
      <c r="Y124" s="159">
        <v>23</v>
      </c>
    </row>
    <row r="125" spans="1:25" s="157" customFormat="1" ht="19.649999999999999" customHeight="1" x14ac:dyDescent="0.3">
      <c r="A125" s="158" t="s">
        <v>306</v>
      </c>
      <c r="B125" s="158" t="s">
        <v>56</v>
      </c>
      <c r="C125" s="158" t="s">
        <v>307</v>
      </c>
      <c r="D125" s="158" t="s">
        <v>413</v>
      </c>
      <c r="E125" s="158" t="s">
        <v>25</v>
      </c>
      <c r="F125" s="158" t="s">
        <v>513</v>
      </c>
      <c r="G125" s="159">
        <v>0</v>
      </c>
      <c r="H125" s="159">
        <v>84</v>
      </c>
      <c r="I125" s="159">
        <v>93</v>
      </c>
      <c r="J125" s="159">
        <v>113</v>
      </c>
      <c r="K125" s="159">
        <v>290</v>
      </c>
      <c r="L125" s="159">
        <v>0</v>
      </c>
      <c r="M125" s="159">
        <v>0</v>
      </c>
      <c r="N125" s="159">
        <v>0</v>
      </c>
      <c r="O125" s="159">
        <v>0</v>
      </c>
      <c r="P125" s="159">
        <v>0</v>
      </c>
      <c r="Q125" s="159">
        <v>0</v>
      </c>
      <c r="R125" s="159">
        <v>0</v>
      </c>
      <c r="S125" s="159">
        <v>0</v>
      </c>
      <c r="T125" s="159">
        <v>290</v>
      </c>
      <c r="U125" s="159">
        <v>14</v>
      </c>
      <c r="V125" s="159">
        <v>0</v>
      </c>
      <c r="W125" s="159">
        <v>0</v>
      </c>
      <c r="X125" s="159">
        <v>0</v>
      </c>
      <c r="Y125" s="159">
        <v>14</v>
      </c>
    </row>
    <row r="126" spans="1:25" s="157" customFormat="1" ht="19.649999999999999" customHeight="1" x14ac:dyDescent="0.3">
      <c r="A126" s="158" t="s">
        <v>308</v>
      </c>
      <c r="B126" s="158" t="s">
        <v>56</v>
      </c>
      <c r="C126" s="158" t="s">
        <v>309</v>
      </c>
      <c r="D126" s="158" t="s">
        <v>413</v>
      </c>
      <c r="E126" s="158" t="s">
        <v>521</v>
      </c>
      <c r="F126" s="158" t="s">
        <v>437</v>
      </c>
      <c r="G126" s="159">
        <v>0</v>
      </c>
      <c r="H126" s="159">
        <v>71</v>
      </c>
      <c r="I126" s="159">
        <v>154</v>
      </c>
      <c r="J126" s="159">
        <v>172</v>
      </c>
      <c r="K126" s="159">
        <v>397</v>
      </c>
      <c r="L126" s="159">
        <v>0</v>
      </c>
      <c r="M126" s="159">
        <v>0</v>
      </c>
      <c r="N126" s="159">
        <v>0</v>
      </c>
      <c r="O126" s="159">
        <v>0</v>
      </c>
      <c r="P126" s="159">
        <v>0</v>
      </c>
      <c r="Q126" s="159">
        <v>0</v>
      </c>
      <c r="R126" s="159">
        <v>0</v>
      </c>
      <c r="S126" s="159">
        <v>0</v>
      </c>
      <c r="T126" s="159">
        <v>397</v>
      </c>
      <c r="U126" s="159">
        <v>15</v>
      </c>
      <c r="V126" s="159">
        <v>0</v>
      </c>
      <c r="W126" s="159">
        <v>0</v>
      </c>
      <c r="X126" s="159">
        <v>0</v>
      </c>
      <c r="Y126" s="159">
        <v>15</v>
      </c>
    </row>
    <row r="127" spans="1:25" s="157" customFormat="1" ht="19.649999999999999" customHeight="1" x14ac:dyDescent="0.3">
      <c r="A127" s="158" t="s">
        <v>310</v>
      </c>
      <c r="B127" s="158" t="s">
        <v>100</v>
      </c>
      <c r="C127" s="158" t="s">
        <v>584</v>
      </c>
      <c r="D127" s="158" t="s">
        <v>413</v>
      </c>
      <c r="E127" s="158" t="s">
        <v>32</v>
      </c>
      <c r="F127" s="158" t="s">
        <v>569</v>
      </c>
      <c r="G127" s="159">
        <v>0</v>
      </c>
      <c r="H127" s="159">
        <v>23</v>
      </c>
      <c r="I127" s="159">
        <v>41</v>
      </c>
      <c r="J127" s="159">
        <v>43</v>
      </c>
      <c r="K127" s="159">
        <v>107</v>
      </c>
      <c r="L127" s="159">
        <v>42</v>
      </c>
      <c r="M127" s="159">
        <v>37</v>
      </c>
      <c r="N127" s="159">
        <v>39</v>
      </c>
      <c r="O127" s="159">
        <v>43</v>
      </c>
      <c r="P127" s="159">
        <v>22</v>
      </c>
      <c r="Q127" s="159">
        <v>0</v>
      </c>
      <c r="R127" s="159">
        <v>183</v>
      </c>
      <c r="S127" s="159">
        <v>9</v>
      </c>
      <c r="T127" s="159">
        <v>299</v>
      </c>
      <c r="U127" s="159">
        <v>6</v>
      </c>
      <c r="V127" s="159">
        <v>13</v>
      </c>
      <c r="W127" s="159">
        <v>0</v>
      </c>
      <c r="X127" s="159">
        <v>1</v>
      </c>
      <c r="Y127" s="159">
        <v>20</v>
      </c>
    </row>
    <row r="128" spans="1:25" s="157" customFormat="1" ht="19.649999999999999" customHeight="1" x14ac:dyDescent="0.3">
      <c r="A128" s="158" t="s">
        <v>312</v>
      </c>
      <c r="B128" s="158" t="s">
        <v>55</v>
      </c>
      <c r="C128" s="158" t="s">
        <v>313</v>
      </c>
      <c r="D128" s="158" t="s">
        <v>413</v>
      </c>
      <c r="E128" s="158" t="s">
        <v>521</v>
      </c>
      <c r="F128" s="158" t="s">
        <v>514</v>
      </c>
      <c r="G128" s="159">
        <v>0</v>
      </c>
      <c r="H128" s="159">
        <v>0</v>
      </c>
      <c r="I128" s="159">
        <v>0</v>
      </c>
      <c r="J128" s="159">
        <v>0</v>
      </c>
      <c r="K128" s="159">
        <v>0</v>
      </c>
      <c r="L128" s="159">
        <v>74</v>
      </c>
      <c r="M128" s="159">
        <v>70</v>
      </c>
      <c r="N128" s="159">
        <v>79</v>
      </c>
      <c r="O128" s="159">
        <v>78</v>
      </c>
      <c r="P128" s="159">
        <v>82</v>
      </c>
      <c r="Q128" s="159">
        <v>0</v>
      </c>
      <c r="R128" s="159">
        <v>383</v>
      </c>
      <c r="S128" s="159">
        <v>0</v>
      </c>
      <c r="T128" s="159">
        <v>383</v>
      </c>
      <c r="U128" s="159">
        <v>0</v>
      </c>
      <c r="V128" s="159">
        <v>23</v>
      </c>
      <c r="W128" s="159">
        <v>0</v>
      </c>
      <c r="X128" s="159">
        <v>0</v>
      </c>
      <c r="Y128" s="159">
        <v>23</v>
      </c>
    </row>
    <row r="129" spans="1:25" s="157" customFormat="1" ht="19.649999999999999" customHeight="1" x14ac:dyDescent="0.3">
      <c r="A129" s="158" t="s">
        <v>314</v>
      </c>
      <c r="B129" s="158" t="s">
        <v>100</v>
      </c>
      <c r="C129" s="158" t="s">
        <v>315</v>
      </c>
      <c r="D129" s="158" t="s">
        <v>413</v>
      </c>
      <c r="E129" s="158" t="s">
        <v>32</v>
      </c>
      <c r="F129" s="158" t="s">
        <v>569</v>
      </c>
      <c r="G129" s="159">
        <v>0</v>
      </c>
      <c r="H129" s="159">
        <v>22</v>
      </c>
      <c r="I129" s="159">
        <v>20</v>
      </c>
      <c r="J129" s="159">
        <v>25</v>
      </c>
      <c r="K129" s="159">
        <v>67</v>
      </c>
      <c r="L129" s="159">
        <v>36</v>
      </c>
      <c r="M129" s="159">
        <v>45</v>
      </c>
      <c r="N129" s="159">
        <v>24</v>
      </c>
      <c r="O129" s="159">
        <v>17</v>
      </c>
      <c r="P129" s="159">
        <v>20</v>
      </c>
      <c r="Q129" s="159">
        <v>0</v>
      </c>
      <c r="R129" s="159">
        <v>142</v>
      </c>
      <c r="S129" s="159">
        <v>0</v>
      </c>
      <c r="T129" s="159">
        <v>209</v>
      </c>
      <c r="U129" s="159">
        <v>3</v>
      </c>
      <c r="V129" s="159">
        <v>9</v>
      </c>
      <c r="W129" s="159">
        <v>0</v>
      </c>
      <c r="X129" s="159">
        <v>0</v>
      </c>
      <c r="Y129" s="159">
        <v>12</v>
      </c>
    </row>
    <row r="130" spans="1:25" s="157" customFormat="1" ht="19.649999999999999" customHeight="1" x14ac:dyDescent="0.3">
      <c r="A130" s="158" t="s">
        <v>316</v>
      </c>
      <c r="B130" s="158" t="s">
        <v>55</v>
      </c>
      <c r="C130" s="158" t="s">
        <v>317</v>
      </c>
      <c r="D130" s="158" t="s">
        <v>413</v>
      </c>
      <c r="E130" s="158" t="s">
        <v>521</v>
      </c>
      <c r="F130" s="158" t="s">
        <v>437</v>
      </c>
      <c r="G130" s="159">
        <v>0</v>
      </c>
      <c r="H130" s="159">
        <v>0</v>
      </c>
      <c r="I130" s="159">
        <v>0</v>
      </c>
      <c r="J130" s="159">
        <v>0</v>
      </c>
      <c r="K130" s="159">
        <v>0</v>
      </c>
      <c r="L130" s="159">
        <v>64</v>
      </c>
      <c r="M130" s="159">
        <v>84</v>
      </c>
      <c r="N130" s="159">
        <v>72</v>
      </c>
      <c r="O130" s="159">
        <v>82</v>
      </c>
      <c r="P130" s="159">
        <v>75</v>
      </c>
      <c r="Q130" s="159">
        <v>0</v>
      </c>
      <c r="R130" s="159">
        <v>377</v>
      </c>
      <c r="S130" s="159">
        <v>6</v>
      </c>
      <c r="T130" s="159">
        <v>383</v>
      </c>
      <c r="U130" s="159">
        <v>0</v>
      </c>
      <c r="V130" s="159">
        <v>23</v>
      </c>
      <c r="W130" s="159">
        <v>0</v>
      </c>
      <c r="X130" s="159">
        <v>1</v>
      </c>
      <c r="Y130" s="159">
        <v>24</v>
      </c>
    </row>
    <row r="131" spans="1:25" s="157" customFormat="1" ht="19.649999999999999" customHeight="1" x14ac:dyDescent="0.3">
      <c r="A131" s="158" t="s">
        <v>318</v>
      </c>
      <c r="B131" s="158" t="s">
        <v>56</v>
      </c>
      <c r="C131" s="158" t="s">
        <v>319</v>
      </c>
      <c r="D131" s="158" t="s">
        <v>413</v>
      </c>
      <c r="E131" s="158" t="s">
        <v>521</v>
      </c>
      <c r="F131" s="158" t="s">
        <v>514</v>
      </c>
      <c r="G131" s="159">
        <v>0</v>
      </c>
      <c r="H131" s="159">
        <v>117</v>
      </c>
      <c r="I131" s="159">
        <v>138</v>
      </c>
      <c r="J131" s="159">
        <v>118</v>
      </c>
      <c r="K131" s="159">
        <v>373</v>
      </c>
      <c r="L131" s="159">
        <v>0</v>
      </c>
      <c r="M131" s="159">
        <v>0</v>
      </c>
      <c r="N131" s="159">
        <v>0</v>
      </c>
      <c r="O131" s="159">
        <v>0</v>
      </c>
      <c r="P131" s="159">
        <v>0</v>
      </c>
      <c r="Q131" s="159">
        <v>0</v>
      </c>
      <c r="R131" s="159">
        <v>0</v>
      </c>
      <c r="S131" s="159">
        <v>0</v>
      </c>
      <c r="T131" s="159">
        <v>373</v>
      </c>
      <c r="U131" s="159">
        <v>18</v>
      </c>
      <c r="V131" s="159">
        <v>0</v>
      </c>
      <c r="W131" s="159">
        <v>0</v>
      </c>
      <c r="X131" s="159">
        <v>0</v>
      </c>
      <c r="Y131" s="159">
        <v>18</v>
      </c>
    </row>
    <row r="132" spans="1:25" s="157" customFormat="1" ht="19.649999999999999" customHeight="1" x14ac:dyDescent="0.3">
      <c r="A132" s="158" t="s">
        <v>320</v>
      </c>
      <c r="B132" s="158" t="s">
        <v>56</v>
      </c>
      <c r="C132" s="158" t="s">
        <v>321</v>
      </c>
      <c r="D132" s="158" t="s">
        <v>413</v>
      </c>
      <c r="E132" s="158" t="s">
        <v>22</v>
      </c>
      <c r="F132" s="158" t="s">
        <v>514</v>
      </c>
      <c r="G132" s="159">
        <v>0</v>
      </c>
      <c r="H132" s="159">
        <v>52</v>
      </c>
      <c r="I132" s="159">
        <v>73</v>
      </c>
      <c r="J132" s="159">
        <v>77</v>
      </c>
      <c r="K132" s="159">
        <v>202</v>
      </c>
      <c r="L132" s="159">
        <v>0</v>
      </c>
      <c r="M132" s="159">
        <v>0</v>
      </c>
      <c r="N132" s="159">
        <v>0</v>
      </c>
      <c r="O132" s="159">
        <v>0</v>
      </c>
      <c r="P132" s="159">
        <v>0</v>
      </c>
      <c r="Q132" s="159">
        <v>0</v>
      </c>
      <c r="R132" s="159">
        <v>0</v>
      </c>
      <c r="S132" s="159">
        <v>0</v>
      </c>
      <c r="T132" s="159">
        <v>202</v>
      </c>
      <c r="U132" s="159">
        <v>9</v>
      </c>
      <c r="V132" s="159">
        <v>0</v>
      </c>
      <c r="W132" s="159">
        <v>0</v>
      </c>
      <c r="X132" s="159">
        <v>0</v>
      </c>
      <c r="Y132" s="159">
        <v>9</v>
      </c>
    </row>
    <row r="133" spans="1:25" s="157" customFormat="1" ht="19.649999999999999" customHeight="1" x14ac:dyDescent="0.3">
      <c r="A133" s="158" t="s">
        <v>322</v>
      </c>
      <c r="B133" s="158" t="s">
        <v>100</v>
      </c>
      <c r="C133" s="158" t="s">
        <v>323</v>
      </c>
      <c r="D133" s="158" t="s">
        <v>413</v>
      </c>
      <c r="E133" s="158" t="s">
        <v>31</v>
      </c>
      <c r="F133" s="158" t="s">
        <v>431</v>
      </c>
      <c r="G133" s="159">
        <v>0</v>
      </c>
      <c r="H133" s="159">
        <v>0</v>
      </c>
      <c r="I133" s="159">
        <v>1</v>
      </c>
      <c r="J133" s="159">
        <v>1</v>
      </c>
      <c r="K133" s="159">
        <v>2</v>
      </c>
      <c r="L133" s="159">
        <v>1</v>
      </c>
      <c r="M133" s="159">
        <v>3</v>
      </c>
      <c r="N133" s="159">
        <v>1</v>
      </c>
      <c r="O133" s="159">
        <v>3</v>
      </c>
      <c r="P133" s="159">
        <v>3</v>
      </c>
      <c r="Q133" s="159">
        <v>0</v>
      </c>
      <c r="R133" s="159">
        <v>11</v>
      </c>
      <c r="S133" s="159">
        <v>0</v>
      </c>
      <c r="T133" s="159">
        <v>13</v>
      </c>
      <c r="U133" s="159">
        <v>0</v>
      </c>
      <c r="V133" s="159">
        <v>2</v>
      </c>
      <c r="W133" s="159">
        <v>0</v>
      </c>
      <c r="X133" s="159">
        <v>0</v>
      </c>
      <c r="Y133" s="159">
        <v>2</v>
      </c>
    </row>
    <row r="134" spans="1:25" s="157" customFormat="1" ht="19.649999999999999" customHeight="1" x14ac:dyDescent="0.3">
      <c r="A134" s="158" t="s">
        <v>324</v>
      </c>
      <c r="B134" s="158" t="s">
        <v>100</v>
      </c>
      <c r="C134" s="158" t="s">
        <v>325</v>
      </c>
      <c r="D134" s="158" t="s">
        <v>413</v>
      </c>
      <c r="E134" s="158" t="s">
        <v>32</v>
      </c>
      <c r="F134" s="158" t="s">
        <v>569</v>
      </c>
      <c r="G134" s="159">
        <v>0</v>
      </c>
      <c r="H134" s="159">
        <v>40</v>
      </c>
      <c r="I134" s="159">
        <v>44</v>
      </c>
      <c r="J134" s="159">
        <v>47</v>
      </c>
      <c r="K134" s="159">
        <v>131</v>
      </c>
      <c r="L134" s="159">
        <v>31</v>
      </c>
      <c r="M134" s="159">
        <v>44</v>
      </c>
      <c r="N134" s="159">
        <v>48</v>
      </c>
      <c r="O134" s="159">
        <v>37</v>
      </c>
      <c r="P134" s="159">
        <v>37</v>
      </c>
      <c r="Q134" s="159">
        <v>0</v>
      </c>
      <c r="R134" s="159">
        <v>197</v>
      </c>
      <c r="S134" s="159">
        <v>0</v>
      </c>
      <c r="T134" s="159">
        <v>328</v>
      </c>
      <c r="U134" s="159">
        <v>6</v>
      </c>
      <c r="V134" s="159">
        <v>11</v>
      </c>
      <c r="W134" s="159">
        <v>0</v>
      </c>
      <c r="X134" s="159">
        <v>0</v>
      </c>
      <c r="Y134" s="159">
        <v>17</v>
      </c>
    </row>
    <row r="135" spans="1:25" s="157" customFormat="1" ht="19.649999999999999" customHeight="1" x14ac:dyDescent="0.3">
      <c r="A135" s="158" t="s">
        <v>326</v>
      </c>
      <c r="B135" s="158" t="s">
        <v>100</v>
      </c>
      <c r="C135" s="158" t="s">
        <v>327</v>
      </c>
      <c r="D135" s="158" t="s">
        <v>413</v>
      </c>
      <c r="E135" s="158" t="s">
        <v>30</v>
      </c>
      <c r="F135" s="158" t="s">
        <v>515</v>
      </c>
      <c r="G135" s="159">
        <v>0</v>
      </c>
      <c r="H135" s="159">
        <v>24</v>
      </c>
      <c r="I135" s="159">
        <v>50</v>
      </c>
      <c r="J135" s="159">
        <v>29</v>
      </c>
      <c r="K135" s="159">
        <v>103</v>
      </c>
      <c r="L135" s="159">
        <v>49</v>
      </c>
      <c r="M135" s="159">
        <v>46</v>
      </c>
      <c r="N135" s="159">
        <v>44</v>
      </c>
      <c r="O135" s="159">
        <v>50</v>
      </c>
      <c r="P135" s="159">
        <v>48</v>
      </c>
      <c r="Q135" s="159">
        <v>0</v>
      </c>
      <c r="R135" s="159">
        <v>237</v>
      </c>
      <c r="S135" s="159">
        <v>0</v>
      </c>
      <c r="T135" s="159">
        <v>340</v>
      </c>
      <c r="U135" s="159">
        <v>4</v>
      </c>
      <c r="V135" s="159">
        <v>12</v>
      </c>
      <c r="W135" s="159">
        <v>0</v>
      </c>
      <c r="X135" s="159">
        <v>0</v>
      </c>
      <c r="Y135" s="159">
        <v>16</v>
      </c>
    </row>
    <row r="136" spans="1:25" s="157" customFormat="1" ht="19.649999999999999" customHeight="1" x14ac:dyDescent="0.3">
      <c r="A136" s="158" t="s">
        <v>328</v>
      </c>
      <c r="B136" s="158" t="s">
        <v>100</v>
      </c>
      <c r="C136" s="158" t="s">
        <v>585</v>
      </c>
      <c r="D136" s="158" t="s">
        <v>413</v>
      </c>
      <c r="E136" s="158" t="s">
        <v>35</v>
      </c>
      <c r="F136" s="158" t="s">
        <v>431</v>
      </c>
      <c r="G136" s="159">
        <v>0</v>
      </c>
      <c r="H136" s="159">
        <v>4</v>
      </c>
      <c r="I136" s="159">
        <v>20</v>
      </c>
      <c r="J136" s="159">
        <v>24</v>
      </c>
      <c r="K136" s="159">
        <v>48</v>
      </c>
      <c r="L136" s="159">
        <v>22</v>
      </c>
      <c r="M136" s="159">
        <v>14</v>
      </c>
      <c r="N136" s="159">
        <v>24</v>
      </c>
      <c r="O136" s="159">
        <v>17</v>
      </c>
      <c r="P136" s="159">
        <v>18</v>
      </c>
      <c r="Q136" s="159">
        <v>0</v>
      </c>
      <c r="R136" s="159">
        <v>95</v>
      </c>
      <c r="S136" s="159">
        <v>0</v>
      </c>
      <c r="T136" s="159">
        <v>143</v>
      </c>
      <c r="U136" s="159">
        <v>3</v>
      </c>
      <c r="V136" s="159">
        <v>6</v>
      </c>
      <c r="W136" s="159">
        <v>0</v>
      </c>
      <c r="X136" s="159">
        <v>0</v>
      </c>
      <c r="Y136" s="159">
        <v>9</v>
      </c>
    </row>
    <row r="137" spans="1:25" s="157" customFormat="1" ht="19.649999999999999" customHeight="1" x14ac:dyDescent="0.3">
      <c r="A137" s="158" t="s">
        <v>329</v>
      </c>
      <c r="B137" s="158" t="s">
        <v>100</v>
      </c>
      <c r="C137" s="158" t="s">
        <v>330</v>
      </c>
      <c r="D137" s="158" t="s">
        <v>413</v>
      </c>
      <c r="E137" s="158" t="s">
        <v>28</v>
      </c>
      <c r="F137" s="158" t="s">
        <v>528</v>
      </c>
      <c r="G137" s="159">
        <v>0</v>
      </c>
      <c r="H137" s="159">
        <v>43</v>
      </c>
      <c r="I137" s="159">
        <v>49</v>
      </c>
      <c r="J137" s="159">
        <v>52</v>
      </c>
      <c r="K137" s="159">
        <v>144</v>
      </c>
      <c r="L137" s="159">
        <v>46</v>
      </c>
      <c r="M137" s="159">
        <v>51</v>
      </c>
      <c r="N137" s="159">
        <v>50</v>
      </c>
      <c r="O137" s="159">
        <v>34</v>
      </c>
      <c r="P137" s="159">
        <v>44</v>
      </c>
      <c r="Q137" s="159">
        <v>0</v>
      </c>
      <c r="R137" s="159">
        <v>225</v>
      </c>
      <c r="S137" s="159">
        <v>0</v>
      </c>
      <c r="T137" s="159">
        <v>369</v>
      </c>
      <c r="U137" s="159">
        <v>7</v>
      </c>
      <c r="V137" s="159">
        <v>14</v>
      </c>
      <c r="W137" s="159">
        <v>0</v>
      </c>
      <c r="X137" s="159">
        <v>0</v>
      </c>
      <c r="Y137" s="159">
        <v>21</v>
      </c>
    </row>
    <row r="138" spans="1:25" s="157" customFormat="1" ht="19.649999999999999" customHeight="1" x14ac:dyDescent="0.3">
      <c r="A138" s="158" t="s">
        <v>331</v>
      </c>
      <c r="B138" s="158" t="s">
        <v>100</v>
      </c>
      <c r="C138" s="158" t="s">
        <v>586</v>
      </c>
      <c r="D138" s="158" t="s">
        <v>413</v>
      </c>
      <c r="E138" s="158" t="s">
        <v>521</v>
      </c>
      <c r="F138" s="158" t="s">
        <v>515</v>
      </c>
      <c r="G138" s="159">
        <v>0</v>
      </c>
      <c r="H138" s="159">
        <v>56</v>
      </c>
      <c r="I138" s="159">
        <v>62</v>
      </c>
      <c r="J138" s="159">
        <v>87</v>
      </c>
      <c r="K138" s="159">
        <v>205</v>
      </c>
      <c r="L138" s="159">
        <v>27</v>
      </c>
      <c r="M138" s="159">
        <v>65</v>
      </c>
      <c r="N138" s="159">
        <v>65</v>
      </c>
      <c r="O138" s="159">
        <v>66</v>
      </c>
      <c r="P138" s="159">
        <v>25</v>
      </c>
      <c r="Q138" s="159">
        <v>0</v>
      </c>
      <c r="R138" s="159">
        <v>248</v>
      </c>
      <c r="S138" s="159">
        <v>12</v>
      </c>
      <c r="T138" s="159">
        <v>465</v>
      </c>
      <c r="U138" s="159">
        <v>8</v>
      </c>
      <c r="V138" s="159">
        <v>14</v>
      </c>
      <c r="W138" s="159">
        <v>0</v>
      </c>
      <c r="X138" s="159">
        <v>1</v>
      </c>
      <c r="Y138" s="159">
        <v>23</v>
      </c>
    </row>
    <row r="139" spans="1:25" s="157" customFormat="1" ht="19.649999999999999" customHeight="1" x14ac:dyDescent="0.3">
      <c r="A139" s="158" t="s">
        <v>333</v>
      </c>
      <c r="B139" s="158" t="s">
        <v>56</v>
      </c>
      <c r="C139" s="158" t="s">
        <v>587</v>
      </c>
      <c r="D139" s="158" t="s">
        <v>413</v>
      </c>
      <c r="E139" s="158" t="s">
        <v>32</v>
      </c>
      <c r="F139" s="158" t="s">
        <v>569</v>
      </c>
      <c r="G139" s="159">
        <v>0</v>
      </c>
      <c r="H139" s="159">
        <v>78</v>
      </c>
      <c r="I139" s="159">
        <v>97</v>
      </c>
      <c r="J139" s="159">
        <v>100</v>
      </c>
      <c r="K139" s="159">
        <v>275</v>
      </c>
      <c r="L139" s="159">
        <v>0</v>
      </c>
      <c r="M139" s="159">
        <v>0</v>
      </c>
      <c r="N139" s="159">
        <v>0</v>
      </c>
      <c r="O139" s="159">
        <v>0</v>
      </c>
      <c r="P139" s="159">
        <v>0</v>
      </c>
      <c r="Q139" s="159">
        <v>0</v>
      </c>
      <c r="R139" s="159">
        <v>0</v>
      </c>
      <c r="S139" s="159">
        <v>0</v>
      </c>
      <c r="T139" s="159">
        <v>275</v>
      </c>
      <c r="U139" s="159">
        <v>12</v>
      </c>
      <c r="V139" s="159">
        <v>0</v>
      </c>
      <c r="W139" s="159">
        <v>0</v>
      </c>
      <c r="X139" s="159">
        <v>0</v>
      </c>
      <c r="Y139" s="159">
        <v>12</v>
      </c>
    </row>
    <row r="140" spans="1:25" s="157" customFormat="1" ht="19.649999999999999" customHeight="1" x14ac:dyDescent="0.3">
      <c r="A140" s="158" t="s">
        <v>334</v>
      </c>
      <c r="B140" s="158" t="s">
        <v>56</v>
      </c>
      <c r="C140" s="158" t="s">
        <v>335</v>
      </c>
      <c r="D140" s="158" t="s">
        <v>413</v>
      </c>
      <c r="E140" s="158" t="s">
        <v>521</v>
      </c>
      <c r="F140" s="158" t="s">
        <v>514</v>
      </c>
      <c r="G140" s="159">
        <v>0</v>
      </c>
      <c r="H140" s="159">
        <v>23</v>
      </c>
      <c r="I140" s="159">
        <v>26</v>
      </c>
      <c r="J140" s="159">
        <v>26</v>
      </c>
      <c r="K140" s="159">
        <v>75</v>
      </c>
      <c r="L140" s="159">
        <v>0</v>
      </c>
      <c r="M140" s="159">
        <v>0</v>
      </c>
      <c r="N140" s="159">
        <v>0</v>
      </c>
      <c r="O140" s="159">
        <v>0</v>
      </c>
      <c r="P140" s="159">
        <v>0</v>
      </c>
      <c r="Q140" s="159">
        <v>0</v>
      </c>
      <c r="R140" s="159">
        <v>0</v>
      </c>
      <c r="S140" s="159">
        <v>0</v>
      </c>
      <c r="T140" s="159">
        <v>75</v>
      </c>
      <c r="U140" s="159">
        <v>3</v>
      </c>
      <c r="V140" s="159">
        <v>0</v>
      </c>
      <c r="W140" s="159">
        <v>0</v>
      </c>
      <c r="X140" s="159">
        <v>0</v>
      </c>
      <c r="Y140" s="159">
        <v>3</v>
      </c>
    </row>
    <row r="141" spans="1:25" s="157" customFormat="1" ht="19.649999999999999" customHeight="1" x14ac:dyDescent="0.3">
      <c r="A141" s="158" t="s">
        <v>336</v>
      </c>
      <c r="B141" s="158" t="s">
        <v>100</v>
      </c>
      <c r="C141" s="158" t="s">
        <v>337</v>
      </c>
      <c r="D141" s="158" t="s">
        <v>413</v>
      </c>
      <c r="E141" s="158" t="s">
        <v>521</v>
      </c>
      <c r="F141" s="158" t="s">
        <v>437</v>
      </c>
      <c r="G141" s="159">
        <v>0</v>
      </c>
      <c r="H141" s="159">
        <v>0</v>
      </c>
      <c r="I141" s="159">
        <v>51</v>
      </c>
      <c r="J141" s="159">
        <v>58</v>
      </c>
      <c r="K141" s="159">
        <v>109</v>
      </c>
      <c r="L141" s="159">
        <v>51</v>
      </c>
      <c r="M141" s="159">
        <v>75</v>
      </c>
      <c r="N141" s="159">
        <v>65</v>
      </c>
      <c r="O141" s="159">
        <v>28</v>
      </c>
      <c r="P141" s="159">
        <v>29</v>
      </c>
      <c r="Q141" s="159">
        <v>0</v>
      </c>
      <c r="R141" s="159">
        <v>248</v>
      </c>
      <c r="S141" s="159">
        <v>0</v>
      </c>
      <c r="T141" s="159">
        <v>357</v>
      </c>
      <c r="U141" s="159">
        <v>6</v>
      </c>
      <c r="V141" s="159">
        <v>15</v>
      </c>
      <c r="W141" s="159">
        <v>0</v>
      </c>
      <c r="X141" s="159">
        <v>0</v>
      </c>
      <c r="Y141" s="159">
        <v>21</v>
      </c>
    </row>
    <row r="142" spans="1:25" s="157" customFormat="1" ht="19.649999999999999" customHeight="1" x14ac:dyDescent="0.3">
      <c r="A142" s="158" t="s">
        <v>338</v>
      </c>
      <c r="B142" s="158" t="s">
        <v>55</v>
      </c>
      <c r="C142" s="158" t="s">
        <v>339</v>
      </c>
      <c r="D142" s="158" t="s">
        <v>413</v>
      </c>
      <c r="E142" s="158" t="s">
        <v>25</v>
      </c>
      <c r="F142" s="158" t="s">
        <v>513</v>
      </c>
      <c r="G142" s="159">
        <v>0</v>
      </c>
      <c r="H142" s="159">
        <v>0</v>
      </c>
      <c r="I142" s="159">
        <v>0</v>
      </c>
      <c r="J142" s="159">
        <v>0</v>
      </c>
      <c r="K142" s="159">
        <v>0</v>
      </c>
      <c r="L142" s="159">
        <v>99</v>
      </c>
      <c r="M142" s="159">
        <v>109</v>
      </c>
      <c r="N142" s="159">
        <v>109</v>
      </c>
      <c r="O142" s="159">
        <v>91</v>
      </c>
      <c r="P142" s="159">
        <v>79</v>
      </c>
      <c r="Q142" s="159">
        <v>0</v>
      </c>
      <c r="R142" s="159">
        <v>487</v>
      </c>
      <c r="S142" s="159">
        <v>13</v>
      </c>
      <c r="T142" s="159">
        <v>500</v>
      </c>
      <c r="U142" s="159">
        <v>0</v>
      </c>
      <c r="V142" s="159">
        <v>29</v>
      </c>
      <c r="W142" s="159">
        <v>0</v>
      </c>
      <c r="X142" s="159">
        <v>1</v>
      </c>
      <c r="Y142" s="159">
        <v>30</v>
      </c>
    </row>
    <row r="143" spans="1:25" s="157" customFormat="1" ht="19.649999999999999" customHeight="1" x14ac:dyDescent="0.3">
      <c r="A143" s="158" t="s">
        <v>340</v>
      </c>
      <c r="B143" s="158" t="s">
        <v>56</v>
      </c>
      <c r="C143" s="158" t="s">
        <v>293</v>
      </c>
      <c r="D143" s="158" t="s">
        <v>413</v>
      </c>
      <c r="E143" s="158" t="s">
        <v>28</v>
      </c>
      <c r="F143" s="158" t="s">
        <v>528</v>
      </c>
      <c r="G143" s="159">
        <v>0</v>
      </c>
      <c r="H143" s="159">
        <v>57</v>
      </c>
      <c r="I143" s="159">
        <v>62</v>
      </c>
      <c r="J143" s="159">
        <v>71</v>
      </c>
      <c r="K143" s="159">
        <v>190</v>
      </c>
      <c r="L143" s="159">
        <v>0</v>
      </c>
      <c r="M143" s="159">
        <v>0</v>
      </c>
      <c r="N143" s="159">
        <v>0</v>
      </c>
      <c r="O143" s="159">
        <v>0</v>
      </c>
      <c r="P143" s="159">
        <v>0</v>
      </c>
      <c r="Q143" s="159">
        <v>0</v>
      </c>
      <c r="R143" s="159">
        <v>0</v>
      </c>
      <c r="S143" s="159">
        <v>0</v>
      </c>
      <c r="T143" s="159">
        <v>190</v>
      </c>
      <c r="U143" s="159">
        <v>8</v>
      </c>
      <c r="V143" s="159">
        <v>0</v>
      </c>
      <c r="W143" s="159">
        <v>0</v>
      </c>
      <c r="X143" s="159">
        <v>0</v>
      </c>
      <c r="Y143" s="159">
        <v>8</v>
      </c>
    </row>
    <row r="144" spans="1:25" s="157" customFormat="1" ht="19.649999999999999" customHeight="1" x14ac:dyDescent="0.3">
      <c r="A144" s="158" t="s">
        <v>341</v>
      </c>
      <c r="B144" s="158" t="s">
        <v>55</v>
      </c>
      <c r="C144" s="158" t="s">
        <v>588</v>
      </c>
      <c r="D144" s="158" t="s">
        <v>413</v>
      </c>
      <c r="E144" s="158" t="s">
        <v>32</v>
      </c>
      <c r="F144" s="158" t="s">
        <v>444</v>
      </c>
      <c r="G144" s="159">
        <v>0</v>
      </c>
      <c r="H144" s="159">
        <v>0</v>
      </c>
      <c r="I144" s="159">
        <v>0</v>
      </c>
      <c r="J144" s="159">
        <v>0</v>
      </c>
      <c r="K144" s="159">
        <v>0</v>
      </c>
      <c r="L144" s="159">
        <v>72</v>
      </c>
      <c r="M144" s="159">
        <v>47</v>
      </c>
      <c r="N144" s="159">
        <v>66</v>
      </c>
      <c r="O144" s="159">
        <v>42</v>
      </c>
      <c r="P144" s="159">
        <v>46</v>
      </c>
      <c r="Q144" s="159">
        <v>0</v>
      </c>
      <c r="R144" s="159">
        <v>273</v>
      </c>
      <c r="S144" s="159">
        <v>0</v>
      </c>
      <c r="T144" s="159">
        <v>273</v>
      </c>
      <c r="U144" s="159">
        <v>0</v>
      </c>
      <c r="V144" s="159">
        <v>17</v>
      </c>
      <c r="W144" s="159">
        <v>0</v>
      </c>
      <c r="X144" s="159">
        <v>0</v>
      </c>
      <c r="Y144" s="159">
        <v>17</v>
      </c>
    </row>
    <row r="145" spans="1:25" s="157" customFormat="1" ht="19.649999999999999" customHeight="1" x14ac:dyDescent="0.3">
      <c r="A145" s="158" t="s">
        <v>342</v>
      </c>
      <c r="B145" s="158" t="s">
        <v>100</v>
      </c>
      <c r="C145" s="158" t="s">
        <v>589</v>
      </c>
      <c r="D145" s="158" t="s">
        <v>413</v>
      </c>
      <c r="E145" s="158" t="s">
        <v>32</v>
      </c>
      <c r="F145" s="158" t="s">
        <v>444</v>
      </c>
      <c r="G145" s="159">
        <v>0</v>
      </c>
      <c r="H145" s="159">
        <v>48</v>
      </c>
      <c r="I145" s="159">
        <v>48</v>
      </c>
      <c r="J145" s="159">
        <v>46</v>
      </c>
      <c r="K145" s="159">
        <v>142</v>
      </c>
      <c r="L145" s="159">
        <v>46</v>
      </c>
      <c r="M145" s="159">
        <v>44</v>
      </c>
      <c r="N145" s="159">
        <v>62</v>
      </c>
      <c r="O145" s="159">
        <v>67</v>
      </c>
      <c r="P145" s="159">
        <v>57</v>
      </c>
      <c r="Q145" s="159">
        <v>0</v>
      </c>
      <c r="R145" s="159">
        <v>276</v>
      </c>
      <c r="S145" s="159">
        <v>0</v>
      </c>
      <c r="T145" s="159">
        <v>418</v>
      </c>
      <c r="U145" s="159">
        <v>6</v>
      </c>
      <c r="V145" s="159">
        <v>16</v>
      </c>
      <c r="W145" s="159">
        <v>0</v>
      </c>
      <c r="X145" s="159">
        <v>0</v>
      </c>
      <c r="Y145" s="159">
        <v>22</v>
      </c>
    </row>
    <row r="146" spans="1:25" s="157" customFormat="1" ht="19.649999999999999" customHeight="1" x14ac:dyDescent="0.3">
      <c r="A146" s="158" t="s">
        <v>344</v>
      </c>
      <c r="B146" s="158" t="s">
        <v>100</v>
      </c>
      <c r="C146" s="158" t="s">
        <v>452</v>
      </c>
      <c r="D146" s="158" t="s">
        <v>413</v>
      </c>
      <c r="E146" s="158" t="s">
        <v>33</v>
      </c>
      <c r="F146" s="158" t="s">
        <v>529</v>
      </c>
      <c r="G146" s="159">
        <v>0</v>
      </c>
      <c r="H146" s="159">
        <v>12</v>
      </c>
      <c r="I146" s="159">
        <v>10</v>
      </c>
      <c r="J146" s="159">
        <v>11</v>
      </c>
      <c r="K146" s="159">
        <v>33</v>
      </c>
      <c r="L146" s="159">
        <v>11</v>
      </c>
      <c r="M146" s="159">
        <v>11</v>
      </c>
      <c r="N146" s="159">
        <v>12</v>
      </c>
      <c r="O146" s="159">
        <v>9</v>
      </c>
      <c r="P146" s="159">
        <v>7</v>
      </c>
      <c r="Q146" s="159">
        <v>0</v>
      </c>
      <c r="R146" s="159">
        <v>50</v>
      </c>
      <c r="S146" s="159">
        <v>0</v>
      </c>
      <c r="T146" s="159">
        <v>83</v>
      </c>
      <c r="U146" s="159">
        <v>2</v>
      </c>
      <c r="V146" s="159">
        <v>3</v>
      </c>
      <c r="W146" s="159">
        <v>0</v>
      </c>
      <c r="X146" s="159">
        <v>0</v>
      </c>
      <c r="Y146" s="159">
        <v>5</v>
      </c>
    </row>
    <row r="147" spans="1:25" s="157" customFormat="1" ht="19.649999999999999" customHeight="1" x14ac:dyDescent="0.3">
      <c r="A147" s="158" t="s">
        <v>345</v>
      </c>
      <c r="B147" s="158" t="s">
        <v>56</v>
      </c>
      <c r="C147" s="158" t="s">
        <v>339</v>
      </c>
      <c r="D147" s="158" t="s">
        <v>413</v>
      </c>
      <c r="E147" s="158" t="s">
        <v>25</v>
      </c>
      <c r="F147" s="158" t="s">
        <v>513</v>
      </c>
      <c r="G147" s="159">
        <v>0</v>
      </c>
      <c r="H147" s="159">
        <v>97</v>
      </c>
      <c r="I147" s="159">
        <v>118</v>
      </c>
      <c r="J147" s="159">
        <v>122</v>
      </c>
      <c r="K147" s="159">
        <v>337</v>
      </c>
      <c r="L147" s="159">
        <v>0</v>
      </c>
      <c r="M147" s="159">
        <v>0</v>
      </c>
      <c r="N147" s="159">
        <v>0</v>
      </c>
      <c r="O147" s="159">
        <v>0</v>
      </c>
      <c r="P147" s="159">
        <v>0</v>
      </c>
      <c r="Q147" s="159">
        <v>0</v>
      </c>
      <c r="R147" s="159">
        <v>0</v>
      </c>
      <c r="S147" s="159">
        <v>0</v>
      </c>
      <c r="T147" s="159">
        <v>337</v>
      </c>
      <c r="U147" s="159">
        <v>15</v>
      </c>
      <c r="V147" s="159">
        <v>0</v>
      </c>
      <c r="W147" s="159">
        <v>0</v>
      </c>
      <c r="X147" s="159">
        <v>0</v>
      </c>
      <c r="Y147" s="159">
        <v>15</v>
      </c>
    </row>
    <row r="148" spans="1:25" s="157" customFormat="1" ht="19.649999999999999" customHeight="1" x14ac:dyDescent="0.3">
      <c r="A148" s="158" t="s">
        <v>346</v>
      </c>
      <c r="B148" s="158" t="s">
        <v>100</v>
      </c>
      <c r="C148" s="158" t="s">
        <v>347</v>
      </c>
      <c r="D148" s="158" t="s">
        <v>413</v>
      </c>
      <c r="E148" s="158" t="s">
        <v>521</v>
      </c>
      <c r="F148" s="158" t="s">
        <v>437</v>
      </c>
      <c r="G148" s="159">
        <v>0</v>
      </c>
      <c r="H148" s="159">
        <v>36</v>
      </c>
      <c r="I148" s="159">
        <v>98</v>
      </c>
      <c r="J148" s="159">
        <v>67</v>
      </c>
      <c r="K148" s="159">
        <v>201</v>
      </c>
      <c r="L148" s="159">
        <v>52</v>
      </c>
      <c r="M148" s="159">
        <v>51</v>
      </c>
      <c r="N148" s="159">
        <v>71</v>
      </c>
      <c r="O148" s="159">
        <v>77</v>
      </c>
      <c r="P148" s="159">
        <v>24</v>
      </c>
      <c r="Q148" s="159">
        <v>0</v>
      </c>
      <c r="R148" s="159">
        <v>275</v>
      </c>
      <c r="S148" s="159">
        <v>0</v>
      </c>
      <c r="T148" s="159">
        <v>476</v>
      </c>
      <c r="U148" s="159">
        <v>9</v>
      </c>
      <c r="V148" s="159">
        <v>15</v>
      </c>
      <c r="W148" s="159">
        <v>0</v>
      </c>
      <c r="X148" s="159">
        <v>0</v>
      </c>
      <c r="Y148" s="159">
        <v>24</v>
      </c>
    </row>
    <row r="149" spans="1:25" s="157" customFormat="1" ht="19.649999999999999" customHeight="1" x14ac:dyDescent="0.3">
      <c r="A149" s="158" t="s">
        <v>348</v>
      </c>
      <c r="B149" s="158" t="s">
        <v>100</v>
      </c>
      <c r="C149" s="158" t="s">
        <v>349</v>
      </c>
      <c r="D149" s="158" t="s">
        <v>413</v>
      </c>
      <c r="E149" s="158" t="s">
        <v>521</v>
      </c>
      <c r="F149" s="158" t="s">
        <v>514</v>
      </c>
      <c r="G149" s="159">
        <v>0</v>
      </c>
      <c r="H149" s="159">
        <v>30</v>
      </c>
      <c r="I149" s="159">
        <v>35</v>
      </c>
      <c r="J149" s="159">
        <v>39</v>
      </c>
      <c r="K149" s="159">
        <v>104</v>
      </c>
      <c r="L149" s="159">
        <v>47</v>
      </c>
      <c r="M149" s="159">
        <v>50</v>
      </c>
      <c r="N149" s="159">
        <v>48</v>
      </c>
      <c r="O149" s="159">
        <v>47</v>
      </c>
      <c r="P149" s="159">
        <v>23</v>
      </c>
      <c r="Q149" s="159">
        <v>0</v>
      </c>
      <c r="R149" s="159">
        <v>215</v>
      </c>
      <c r="S149" s="159">
        <v>0</v>
      </c>
      <c r="T149" s="159">
        <v>319</v>
      </c>
      <c r="U149" s="159">
        <v>4</v>
      </c>
      <c r="V149" s="159">
        <v>13</v>
      </c>
      <c r="W149" s="159">
        <v>0</v>
      </c>
      <c r="X149" s="159">
        <v>0</v>
      </c>
      <c r="Y149" s="159">
        <v>17</v>
      </c>
    </row>
    <row r="150" spans="1:25" s="157" customFormat="1" ht="19.649999999999999" customHeight="1" x14ac:dyDescent="0.3">
      <c r="A150" s="158" t="s">
        <v>350</v>
      </c>
      <c r="B150" s="158" t="s">
        <v>100</v>
      </c>
      <c r="C150" s="158" t="s">
        <v>351</v>
      </c>
      <c r="D150" s="158" t="s">
        <v>413</v>
      </c>
      <c r="E150" s="158" t="s">
        <v>24</v>
      </c>
      <c r="F150" s="158" t="s">
        <v>569</v>
      </c>
      <c r="G150" s="159">
        <v>0</v>
      </c>
      <c r="H150" s="159">
        <v>4</v>
      </c>
      <c r="I150" s="159">
        <v>1</v>
      </c>
      <c r="J150" s="159">
        <v>2</v>
      </c>
      <c r="K150" s="159">
        <v>7</v>
      </c>
      <c r="L150" s="159">
        <v>3</v>
      </c>
      <c r="M150" s="159">
        <v>5</v>
      </c>
      <c r="N150" s="159">
        <v>1</v>
      </c>
      <c r="O150" s="159">
        <v>4</v>
      </c>
      <c r="P150" s="159">
        <v>6</v>
      </c>
      <c r="Q150" s="159">
        <v>0</v>
      </c>
      <c r="R150" s="159">
        <v>19</v>
      </c>
      <c r="S150" s="159">
        <v>0</v>
      </c>
      <c r="T150" s="159">
        <v>26</v>
      </c>
      <c r="U150" s="159">
        <v>0</v>
      </c>
      <c r="V150" s="159">
        <v>2</v>
      </c>
      <c r="W150" s="159">
        <v>0</v>
      </c>
      <c r="X150" s="159">
        <v>0</v>
      </c>
      <c r="Y150" s="159">
        <v>2</v>
      </c>
    </row>
    <row r="151" spans="1:25" s="157" customFormat="1" ht="19.649999999999999" customHeight="1" x14ac:dyDescent="0.3">
      <c r="A151" s="158" t="s">
        <v>354</v>
      </c>
      <c r="B151" s="158" t="s">
        <v>55</v>
      </c>
      <c r="C151" s="158" t="s">
        <v>355</v>
      </c>
      <c r="D151" s="158" t="s">
        <v>413</v>
      </c>
      <c r="E151" s="158" t="s">
        <v>37</v>
      </c>
      <c r="F151" s="158" t="s">
        <v>444</v>
      </c>
      <c r="G151" s="159">
        <v>0</v>
      </c>
      <c r="H151" s="159">
        <v>0</v>
      </c>
      <c r="I151" s="159">
        <v>0</v>
      </c>
      <c r="J151" s="159">
        <v>0</v>
      </c>
      <c r="K151" s="159">
        <v>0</v>
      </c>
      <c r="L151" s="159">
        <v>43</v>
      </c>
      <c r="M151" s="159">
        <v>42</v>
      </c>
      <c r="N151" s="159">
        <v>42</v>
      </c>
      <c r="O151" s="159">
        <v>23</v>
      </c>
      <c r="P151" s="159">
        <v>40</v>
      </c>
      <c r="Q151" s="159">
        <v>0</v>
      </c>
      <c r="R151" s="159">
        <v>190</v>
      </c>
      <c r="S151" s="159">
        <v>12</v>
      </c>
      <c r="T151" s="159">
        <v>202</v>
      </c>
      <c r="U151" s="159">
        <v>0</v>
      </c>
      <c r="V151" s="159">
        <v>13</v>
      </c>
      <c r="W151" s="159">
        <v>0</v>
      </c>
      <c r="X151" s="159">
        <v>1</v>
      </c>
      <c r="Y151" s="159">
        <v>14</v>
      </c>
    </row>
    <row r="152" spans="1:25" s="157" customFormat="1" ht="19.649999999999999" customHeight="1" x14ac:dyDescent="0.3">
      <c r="A152" s="158" t="s">
        <v>356</v>
      </c>
      <c r="B152" s="158" t="s">
        <v>100</v>
      </c>
      <c r="C152" s="158" t="s">
        <v>590</v>
      </c>
      <c r="D152" s="158" t="s">
        <v>413</v>
      </c>
      <c r="E152" s="158" t="s">
        <v>39</v>
      </c>
      <c r="F152" s="158" t="s">
        <v>569</v>
      </c>
      <c r="G152" s="159">
        <v>0</v>
      </c>
      <c r="H152" s="159">
        <v>24</v>
      </c>
      <c r="I152" s="159">
        <v>44</v>
      </c>
      <c r="J152" s="159">
        <v>46</v>
      </c>
      <c r="K152" s="159">
        <v>114</v>
      </c>
      <c r="L152" s="159">
        <v>38</v>
      </c>
      <c r="M152" s="159">
        <v>63</v>
      </c>
      <c r="N152" s="159">
        <v>46</v>
      </c>
      <c r="O152" s="159">
        <v>60</v>
      </c>
      <c r="P152" s="159">
        <v>59</v>
      </c>
      <c r="Q152" s="159">
        <v>0</v>
      </c>
      <c r="R152" s="159">
        <v>266</v>
      </c>
      <c r="S152" s="159">
        <v>12</v>
      </c>
      <c r="T152" s="159">
        <v>392</v>
      </c>
      <c r="U152" s="159">
        <v>5</v>
      </c>
      <c r="V152" s="159">
        <v>15</v>
      </c>
      <c r="W152" s="159">
        <v>0</v>
      </c>
      <c r="X152" s="159">
        <v>1</v>
      </c>
      <c r="Y152" s="159">
        <v>21</v>
      </c>
    </row>
    <row r="153" spans="1:25" s="157" customFormat="1" ht="19.649999999999999" customHeight="1" x14ac:dyDescent="0.3">
      <c r="A153" s="158" t="s">
        <v>358</v>
      </c>
      <c r="B153" s="158" t="s">
        <v>100</v>
      </c>
      <c r="C153" s="158" t="s">
        <v>359</v>
      </c>
      <c r="D153" s="158" t="s">
        <v>413</v>
      </c>
      <c r="E153" s="158" t="s">
        <v>31</v>
      </c>
      <c r="F153" s="158" t="s">
        <v>431</v>
      </c>
      <c r="G153" s="159">
        <v>0</v>
      </c>
      <c r="H153" s="159">
        <v>2</v>
      </c>
      <c r="I153" s="159">
        <v>3</v>
      </c>
      <c r="J153" s="159">
        <v>7</v>
      </c>
      <c r="K153" s="159">
        <v>12</v>
      </c>
      <c r="L153" s="159">
        <v>5</v>
      </c>
      <c r="M153" s="159">
        <v>4</v>
      </c>
      <c r="N153" s="159">
        <v>5</v>
      </c>
      <c r="O153" s="159">
        <v>3</v>
      </c>
      <c r="P153" s="159">
        <v>3</v>
      </c>
      <c r="Q153" s="159">
        <v>0</v>
      </c>
      <c r="R153" s="159">
        <v>20</v>
      </c>
      <c r="S153" s="159">
        <v>0</v>
      </c>
      <c r="T153" s="159">
        <v>32</v>
      </c>
      <c r="U153" s="159">
        <v>0</v>
      </c>
      <c r="V153" s="159">
        <v>2</v>
      </c>
      <c r="W153" s="159">
        <v>0</v>
      </c>
      <c r="X153" s="159">
        <v>0</v>
      </c>
      <c r="Y153" s="159">
        <v>2</v>
      </c>
    </row>
    <row r="154" spans="1:25" s="157" customFormat="1" ht="19.649999999999999" customHeight="1" x14ac:dyDescent="0.3">
      <c r="A154" s="158" t="s">
        <v>360</v>
      </c>
      <c r="B154" s="158" t="s">
        <v>100</v>
      </c>
      <c r="C154" s="158" t="s">
        <v>361</v>
      </c>
      <c r="D154" s="158" t="s">
        <v>413</v>
      </c>
      <c r="E154" s="158" t="s">
        <v>30</v>
      </c>
      <c r="F154" s="158" t="s">
        <v>515</v>
      </c>
      <c r="G154" s="159">
        <v>0</v>
      </c>
      <c r="H154" s="159">
        <v>86</v>
      </c>
      <c r="I154" s="159">
        <v>119</v>
      </c>
      <c r="J154" s="159">
        <v>131</v>
      </c>
      <c r="K154" s="159">
        <v>336</v>
      </c>
      <c r="L154" s="159">
        <v>26</v>
      </c>
      <c r="M154" s="159">
        <v>23</v>
      </c>
      <c r="N154" s="159">
        <v>26</v>
      </c>
      <c r="O154" s="159">
        <v>24</v>
      </c>
      <c r="P154" s="159">
        <v>25</v>
      </c>
      <c r="Q154" s="159">
        <v>0</v>
      </c>
      <c r="R154" s="159">
        <v>124</v>
      </c>
      <c r="S154" s="159">
        <v>0</v>
      </c>
      <c r="T154" s="159">
        <v>460</v>
      </c>
      <c r="U154" s="159">
        <v>15</v>
      </c>
      <c r="V154" s="159">
        <v>7</v>
      </c>
      <c r="W154" s="159">
        <v>0</v>
      </c>
      <c r="X154" s="159">
        <v>0</v>
      </c>
      <c r="Y154" s="159">
        <v>22</v>
      </c>
    </row>
    <row r="155" spans="1:25" s="157" customFormat="1" ht="19.649999999999999" customHeight="1" x14ac:dyDescent="0.3">
      <c r="A155" s="158" t="s">
        <v>362</v>
      </c>
      <c r="B155" s="158" t="s">
        <v>100</v>
      </c>
      <c r="C155" s="158" t="s">
        <v>591</v>
      </c>
      <c r="D155" s="158" t="s">
        <v>413</v>
      </c>
      <c r="E155" s="158" t="s">
        <v>29</v>
      </c>
      <c r="F155" s="158" t="s">
        <v>529</v>
      </c>
      <c r="G155" s="159">
        <v>0</v>
      </c>
      <c r="H155" s="159">
        <v>48</v>
      </c>
      <c r="I155" s="159">
        <v>47</v>
      </c>
      <c r="J155" s="159">
        <v>49</v>
      </c>
      <c r="K155" s="159">
        <v>144</v>
      </c>
      <c r="L155" s="159">
        <v>55</v>
      </c>
      <c r="M155" s="159">
        <v>50</v>
      </c>
      <c r="N155" s="159">
        <v>51</v>
      </c>
      <c r="O155" s="159">
        <v>48</v>
      </c>
      <c r="P155" s="159">
        <v>47</v>
      </c>
      <c r="Q155" s="159">
        <v>0</v>
      </c>
      <c r="R155" s="159">
        <v>251</v>
      </c>
      <c r="S155" s="159">
        <v>9</v>
      </c>
      <c r="T155" s="159">
        <v>404</v>
      </c>
      <c r="U155" s="159">
        <v>6</v>
      </c>
      <c r="V155" s="159">
        <v>15</v>
      </c>
      <c r="W155" s="159">
        <v>0</v>
      </c>
      <c r="X155" s="159">
        <v>1</v>
      </c>
      <c r="Y155" s="159">
        <v>22</v>
      </c>
    </row>
    <row r="156" spans="1:25" s="157" customFormat="1" ht="19.649999999999999" customHeight="1" x14ac:dyDescent="0.3">
      <c r="A156" s="158" t="s">
        <v>363</v>
      </c>
      <c r="B156" s="158" t="s">
        <v>56</v>
      </c>
      <c r="C156" s="158" t="s">
        <v>194</v>
      </c>
      <c r="D156" s="158" t="s">
        <v>413</v>
      </c>
      <c r="E156" s="158" t="s">
        <v>28</v>
      </c>
      <c r="F156" s="158" t="s">
        <v>573</v>
      </c>
      <c r="G156" s="159">
        <v>0</v>
      </c>
      <c r="H156" s="159">
        <v>45</v>
      </c>
      <c r="I156" s="159">
        <v>48</v>
      </c>
      <c r="J156" s="159">
        <v>45</v>
      </c>
      <c r="K156" s="159">
        <v>138</v>
      </c>
      <c r="L156" s="159">
        <v>0</v>
      </c>
      <c r="M156" s="159">
        <v>0</v>
      </c>
      <c r="N156" s="159">
        <v>0</v>
      </c>
      <c r="O156" s="159">
        <v>0</v>
      </c>
      <c r="P156" s="159">
        <v>0</v>
      </c>
      <c r="Q156" s="159">
        <v>0</v>
      </c>
      <c r="R156" s="159">
        <v>0</v>
      </c>
      <c r="S156" s="159">
        <v>0</v>
      </c>
      <c r="T156" s="159">
        <v>138</v>
      </c>
      <c r="U156" s="159">
        <v>6</v>
      </c>
      <c r="V156" s="159">
        <v>0</v>
      </c>
      <c r="W156" s="159">
        <v>0</v>
      </c>
      <c r="X156" s="159">
        <v>0</v>
      </c>
      <c r="Y156" s="159">
        <v>6</v>
      </c>
    </row>
    <row r="157" spans="1:25" s="157" customFormat="1" ht="19.649999999999999" customHeight="1" x14ac:dyDescent="0.3">
      <c r="A157" s="158" t="s">
        <v>364</v>
      </c>
      <c r="B157" s="158" t="s">
        <v>100</v>
      </c>
      <c r="C157" s="158" t="s">
        <v>592</v>
      </c>
      <c r="D157" s="158" t="s">
        <v>413</v>
      </c>
      <c r="E157" s="158" t="s">
        <v>521</v>
      </c>
      <c r="F157" s="158" t="s">
        <v>437</v>
      </c>
      <c r="G157" s="159">
        <v>3</v>
      </c>
      <c r="H157" s="159">
        <v>75</v>
      </c>
      <c r="I157" s="159">
        <v>152</v>
      </c>
      <c r="J157" s="159">
        <v>149</v>
      </c>
      <c r="K157" s="159">
        <v>379</v>
      </c>
      <c r="L157" s="159">
        <v>0</v>
      </c>
      <c r="M157" s="159">
        <v>0</v>
      </c>
      <c r="N157" s="159">
        <v>0</v>
      </c>
      <c r="O157" s="159">
        <v>0</v>
      </c>
      <c r="P157" s="159">
        <v>0</v>
      </c>
      <c r="Q157" s="159">
        <v>0</v>
      </c>
      <c r="R157" s="159">
        <v>0</v>
      </c>
      <c r="S157" s="159">
        <v>0</v>
      </c>
      <c r="T157" s="159">
        <v>379</v>
      </c>
      <c r="U157" s="159">
        <v>15</v>
      </c>
      <c r="V157" s="159">
        <v>0</v>
      </c>
      <c r="W157" s="159">
        <v>0</v>
      </c>
      <c r="X157" s="159">
        <v>0</v>
      </c>
      <c r="Y157" s="159">
        <v>15</v>
      </c>
    </row>
    <row r="158" spans="1:25" s="157" customFormat="1" ht="19.649999999999999" customHeight="1" x14ac:dyDescent="0.3">
      <c r="A158" s="158" t="s">
        <v>366</v>
      </c>
      <c r="B158" s="158" t="s">
        <v>56</v>
      </c>
      <c r="C158" s="158" t="s">
        <v>593</v>
      </c>
      <c r="D158" s="158" t="s">
        <v>413</v>
      </c>
      <c r="E158" s="158" t="s">
        <v>31</v>
      </c>
      <c r="F158" s="158" t="s">
        <v>431</v>
      </c>
      <c r="G158" s="159">
        <v>0</v>
      </c>
      <c r="H158" s="159">
        <v>0</v>
      </c>
      <c r="I158" s="159">
        <v>26</v>
      </c>
      <c r="J158" s="159">
        <v>100</v>
      </c>
      <c r="K158" s="159">
        <v>126</v>
      </c>
      <c r="L158" s="159">
        <v>0</v>
      </c>
      <c r="M158" s="159">
        <v>0</v>
      </c>
      <c r="N158" s="159">
        <v>0</v>
      </c>
      <c r="O158" s="159">
        <v>0</v>
      </c>
      <c r="P158" s="159">
        <v>0</v>
      </c>
      <c r="Q158" s="159">
        <v>0</v>
      </c>
      <c r="R158" s="159">
        <v>0</v>
      </c>
      <c r="S158" s="159">
        <v>0</v>
      </c>
      <c r="T158" s="159">
        <v>126</v>
      </c>
      <c r="U158" s="159">
        <v>6</v>
      </c>
      <c r="V158" s="159">
        <v>0</v>
      </c>
      <c r="W158" s="159">
        <v>0</v>
      </c>
      <c r="X158" s="159">
        <v>0</v>
      </c>
      <c r="Y158" s="159">
        <v>6</v>
      </c>
    </row>
    <row r="159" spans="1:25" s="157" customFormat="1" ht="19.649999999999999" customHeight="1" x14ac:dyDescent="0.3">
      <c r="A159" s="158" t="s">
        <v>367</v>
      </c>
      <c r="B159" s="158" t="s">
        <v>100</v>
      </c>
      <c r="C159" s="158" t="s">
        <v>471</v>
      </c>
      <c r="D159" s="158" t="s">
        <v>413</v>
      </c>
      <c r="E159" s="158" t="s">
        <v>29</v>
      </c>
      <c r="F159" s="158" t="s">
        <v>529</v>
      </c>
      <c r="G159" s="159">
        <v>0</v>
      </c>
      <c r="H159" s="159">
        <v>45</v>
      </c>
      <c r="I159" s="159">
        <v>47</v>
      </c>
      <c r="J159" s="159">
        <v>44</v>
      </c>
      <c r="K159" s="159">
        <v>136</v>
      </c>
      <c r="L159" s="159">
        <v>81</v>
      </c>
      <c r="M159" s="159">
        <v>63</v>
      </c>
      <c r="N159" s="159">
        <v>40</v>
      </c>
      <c r="O159" s="159">
        <v>45</v>
      </c>
      <c r="P159" s="159">
        <v>46</v>
      </c>
      <c r="Q159" s="159">
        <v>0</v>
      </c>
      <c r="R159" s="159">
        <v>275</v>
      </c>
      <c r="S159" s="159">
        <v>0</v>
      </c>
      <c r="T159" s="159">
        <v>411</v>
      </c>
      <c r="U159" s="159">
        <v>6</v>
      </c>
      <c r="V159" s="159">
        <v>19</v>
      </c>
      <c r="W159" s="159">
        <v>0</v>
      </c>
      <c r="X159" s="159">
        <v>0</v>
      </c>
      <c r="Y159" s="159">
        <v>25</v>
      </c>
    </row>
    <row r="160" spans="1:25" s="157" customFormat="1" ht="19.649999999999999" customHeight="1" x14ac:dyDescent="0.3">
      <c r="A160" s="158" t="s">
        <v>368</v>
      </c>
      <c r="B160" s="158" t="s">
        <v>56</v>
      </c>
      <c r="C160" s="158" t="s">
        <v>369</v>
      </c>
      <c r="D160" s="158" t="s">
        <v>413</v>
      </c>
      <c r="E160" s="158" t="s">
        <v>35</v>
      </c>
      <c r="F160" s="158" t="s">
        <v>431</v>
      </c>
      <c r="G160" s="159">
        <v>13</v>
      </c>
      <c r="H160" s="159">
        <v>40</v>
      </c>
      <c r="I160" s="159">
        <v>38</v>
      </c>
      <c r="J160" s="159">
        <v>39</v>
      </c>
      <c r="K160" s="159">
        <v>130</v>
      </c>
      <c r="L160" s="159">
        <v>0</v>
      </c>
      <c r="M160" s="159">
        <v>0</v>
      </c>
      <c r="N160" s="159">
        <v>0</v>
      </c>
      <c r="O160" s="159">
        <v>0</v>
      </c>
      <c r="P160" s="159">
        <v>0</v>
      </c>
      <c r="Q160" s="159">
        <v>0</v>
      </c>
      <c r="R160" s="159">
        <v>0</v>
      </c>
      <c r="S160" s="159">
        <v>0</v>
      </c>
      <c r="T160" s="159">
        <v>130</v>
      </c>
      <c r="U160" s="159">
        <v>7</v>
      </c>
      <c r="V160" s="159">
        <v>0</v>
      </c>
      <c r="W160" s="159">
        <v>0</v>
      </c>
      <c r="X160" s="159">
        <v>0</v>
      </c>
      <c r="Y160" s="159">
        <v>7</v>
      </c>
    </row>
    <row r="161" spans="1:25" s="157" customFormat="1" ht="19.649999999999999" customHeight="1" x14ac:dyDescent="0.3">
      <c r="A161" s="158" t="s">
        <v>370</v>
      </c>
      <c r="B161" s="158" t="s">
        <v>56</v>
      </c>
      <c r="C161" s="158" t="s">
        <v>160</v>
      </c>
      <c r="D161" s="158" t="s">
        <v>413</v>
      </c>
      <c r="E161" s="158" t="s">
        <v>26</v>
      </c>
      <c r="F161" s="158" t="s">
        <v>431</v>
      </c>
      <c r="G161" s="159">
        <v>0</v>
      </c>
      <c r="H161" s="159">
        <v>81</v>
      </c>
      <c r="I161" s="159">
        <v>128</v>
      </c>
      <c r="J161" s="159">
        <v>122</v>
      </c>
      <c r="K161" s="159">
        <v>331</v>
      </c>
      <c r="L161" s="159">
        <v>0</v>
      </c>
      <c r="M161" s="159">
        <v>0</v>
      </c>
      <c r="N161" s="159">
        <v>0</v>
      </c>
      <c r="O161" s="159">
        <v>0</v>
      </c>
      <c r="P161" s="159">
        <v>0</v>
      </c>
      <c r="Q161" s="159">
        <v>0</v>
      </c>
      <c r="R161" s="159">
        <v>0</v>
      </c>
      <c r="S161" s="159">
        <v>0</v>
      </c>
      <c r="T161" s="159">
        <v>331</v>
      </c>
      <c r="U161" s="159">
        <v>15</v>
      </c>
      <c r="V161" s="159">
        <v>0</v>
      </c>
      <c r="W161" s="159">
        <v>0</v>
      </c>
      <c r="X161" s="159">
        <v>0</v>
      </c>
      <c r="Y161" s="159">
        <v>15</v>
      </c>
    </row>
    <row r="162" spans="1:25" s="157" customFormat="1" ht="19.649999999999999" customHeight="1" x14ac:dyDescent="0.3">
      <c r="A162" s="158" t="s">
        <v>371</v>
      </c>
      <c r="B162" s="158" t="s">
        <v>100</v>
      </c>
      <c r="C162" s="158" t="s">
        <v>594</v>
      </c>
      <c r="D162" s="158" t="s">
        <v>413</v>
      </c>
      <c r="E162" s="158" t="s">
        <v>521</v>
      </c>
      <c r="F162" s="158" t="s">
        <v>437</v>
      </c>
      <c r="G162" s="159">
        <v>0</v>
      </c>
      <c r="H162" s="159">
        <v>72</v>
      </c>
      <c r="I162" s="159">
        <v>68</v>
      </c>
      <c r="J162" s="159">
        <v>69</v>
      </c>
      <c r="K162" s="159">
        <v>209</v>
      </c>
      <c r="L162" s="159">
        <v>100</v>
      </c>
      <c r="M162" s="159">
        <v>50</v>
      </c>
      <c r="N162" s="159">
        <v>62</v>
      </c>
      <c r="O162" s="159">
        <v>51</v>
      </c>
      <c r="P162" s="159">
        <v>49</v>
      </c>
      <c r="Q162" s="159">
        <v>0</v>
      </c>
      <c r="R162" s="159">
        <v>312</v>
      </c>
      <c r="S162" s="159">
        <v>9</v>
      </c>
      <c r="T162" s="159">
        <v>530</v>
      </c>
      <c r="U162" s="159">
        <v>8</v>
      </c>
      <c r="V162" s="159">
        <v>19</v>
      </c>
      <c r="W162" s="159">
        <v>0</v>
      </c>
      <c r="X162" s="159">
        <v>1</v>
      </c>
      <c r="Y162" s="159">
        <v>28</v>
      </c>
    </row>
    <row r="163" spans="1:25" s="157" customFormat="1" ht="19.649999999999999" customHeight="1" x14ac:dyDescent="0.3">
      <c r="A163" s="158" t="s">
        <v>373</v>
      </c>
      <c r="B163" s="158" t="s">
        <v>100</v>
      </c>
      <c r="C163" s="158" t="s">
        <v>374</v>
      </c>
      <c r="D163" s="158" t="s">
        <v>413</v>
      </c>
      <c r="E163" s="158" t="s">
        <v>22</v>
      </c>
      <c r="F163" s="158" t="s">
        <v>431</v>
      </c>
      <c r="G163" s="159">
        <v>0</v>
      </c>
      <c r="H163" s="159">
        <v>0</v>
      </c>
      <c r="I163" s="159">
        <v>5</v>
      </c>
      <c r="J163" s="159">
        <v>12</v>
      </c>
      <c r="K163" s="159">
        <v>17</v>
      </c>
      <c r="L163" s="159">
        <v>16</v>
      </c>
      <c r="M163" s="159">
        <v>13</v>
      </c>
      <c r="N163" s="159">
        <v>15</v>
      </c>
      <c r="O163" s="159">
        <v>12</v>
      </c>
      <c r="P163" s="159">
        <v>16</v>
      </c>
      <c r="Q163" s="159">
        <v>0</v>
      </c>
      <c r="R163" s="159">
        <v>72</v>
      </c>
      <c r="S163" s="159">
        <v>0</v>
      </c>
      <c r="T163" s="159">
        <v>89</v>
      </c>
      <c r="U163" s="159">
        <v>2</v>
      </c>
      <c r="V163" s="159">
        <v>4</v>
      </c>
      <c r="W163" s="159">
        <v>0</v>
      </c>
      <c r="X163" s="159">
        <v>0</v>
      </c>
      <c r="Y163" s="159">
        <v>6</v>
      </c>
    </row>
    <row r="164" spans="1:25" s="157" customFormat="1" ht="19.649999999999999" customHeight="1" x14ac:dyDescent="0.3">
      <c r="A164" s="158" t="s">
        <v>375</v>
      </c>
      <c r="B164" s="158" t="s">
        <v>100</v>
      </c>
      <c r="C164" s="158" t="s">
        <v>595</v>
      </c>
      <c r="D164" s="158" t="s">
        <v>413</v>
      </c>
      <c r="E164" s="158" t="s">
        <v>521</v>
      </c>
      <c r="F164" s="158" t="s">
        <v>515</v>
      </c>
      <c r="G164" s="159">
        <v>0</v>
      </c>
      <c r="H164" s="159">
        <v>11</v>
      </c>
      <c r="I164" s="159">
        <v>12</v>
      </c>
      <c r="J164" s="159">
        <v>12</v>
      </c>
      <c r="K164" s="159">
        <v>35</v>
      </c>
      <c r="L164" s="159">
        <v>13</v>
      </c>
      <c r="M164" s="159">
        <v>13</v>
      </c>
      <c r="N164" s="159">
        <v>15</v>
      </c>
      <c r="O164" s="159">
        <v>12</v>
      </c>
      <c r="P164" s="159">
        <v>12</v>
      </c>
      <c r="Q164" s="159">
        <v>0</v>
      </c>
      <c r="R164" s="159">
        <v>65</v>
      </c>
      <c r="S164" s="159">
        <v>0</v>
      </c>
      <c r="T164" s="159">
        <v>100</v>
      </c>
      <c r="U164" s="159">
        <v>2</v>
      </c>
      <c r="V164" s="159">
        <v>4</v>
      </c>
      <c r="W164" s="159">
        <v>0</v>
      </c>
      <c r="X164" s="159">
        <v>0</v>
      </c>
      <c r="Y164" s="159">
        <v>6</v>
      </c>
    </row>
    <row r="165" spans="1:25" s="157" customFormat="1" ht="19.649999999999999" customHeight="1" x14ac:dyDescent="0.3">
      <c r="A165" s="158" t="s">
        <v>376</v>
      </c>
      <c r="B165" s="158" t="s">
        <v>55</v>
      </c>
      <c r="C165" s="158" t="s">
        <v>596</v>
      </c>
      <c r="D165" s="158" t="s">
        <v>413</v>
      </c>
      <c r="E165" s="158" t="s">
        <v>521</v>
      </c>
      <c r="F165" s="158" t="s">
        <v>437</v>
      </c>
      <c r="G165" s="159">
        <v>0</v>
      </c>
      <c r="H165" s="159">
        <v>0</v>
      </c>
      <c r="I165" s="159">
        <v>0</v>
      </c>
      <c r="J165" s="159">
        <v>0</v>
      </c>
      <c r="K165" s="159">
        <v>0</v>
      </c>
      <c r="L165" s="159">
        <v>70</v>
      </c>
      <c r="M165" s="159">
        <v>76</v>
      </c>
      <c r="N165" s="159">
        <v>91</v>
      </c>
      <c r="O165" s="159">
        <v>58</v>
      </c>
      <c r="P165" s="159">
        <v>48</v>
      </c>
      <c r="Q165" s="159">
        <v>0</v>
      </c>
      <c r="R165" s="159">
        <v>343</v>
      </c>
      <c r="S165" s="159">
        <v>8</v>
      </c>
      <c r="T165" s="159">
        <v>351</v>
      </c>
      <c r="U165" s="159">
        <v>0</v>
      </c>
      <c r="V165" s="159">
        <v>22</v>
      </c>
      <c r="W165" s="159">
        <v>0</v>
      </c>
      <c r="X165" s="159">
        <v>1</v>
      </c>
      <c r="Y165" s="159">
        <v>23</v>
      </c>
    </row>
    <row r="166" spans="1:25" s="157" customFormat="1" ht="19.649999999999999" customHeight="1" x14ac:dyDescent="0.3">
      <c r="A166" s="158" t="s">
        <v>378</v>
      </c>
      <c r="B166" s="158" t="s">
        <v>100</v>
      </c>
      <c r="C166" s="158" t="s">
        <v>597</v>
      </c>
      <c r="D166" s="158" t="s">
        <v>413</v>
      </c>
      <c r="E166" s="158" t="s">
        <v>29</v>
      </c>
      <c r="F166" s="158" t="s">
        <v>529</v>
      </c>
      <c r="G166" s="159">
        <v>0</v>
      </c>
      <c r="H166" s="159">
        <v>48</v>
      </c>
      <c r="I166" s="159">
        <v>49</v>
      </c>
      <c r="J166" s="159">
        <v>45</v>
      </c>
      <c r="K166" s="159">
        <v>142</v>
      </c>
      <c r="L166" s="159">
        <v>49</v>
      </c>
      <c r="M166" s="159">
        <v>46</v>
      </c>
      <c r="N166" s="159">
        <v>48</v>
      </c>
      <c r="O166" s="159">
        <v>47</v>
      </c>
      <c r="P166" s="159">
        <v>42</v>
      </c>
      <c r="Q166" s="159">
        <v>0</v>
      </c>
      <c r="R166" s="159">
        <v>232</v>
      </c>
      <c r="S166" s="159">
        <v>14</v>
      </c>
      <c r="T166" s="159">
        <v>388</v>
      </c>
      <c r="U166" s="159">
        <v>6</v>
      </c>
      <c r="V166" s="159">
        <v>14</v>
      </c>
      <c r="W166" s="159">
        <v>0</v>
      </c>
      <c r="X166" s="159">
        <v>1</v>
      </c>
      <c r="Y166" s="159">
        <v>21</v>
      </c>
    </row>
    <row r="167" spans="1:25" s="157" customFormat="1" ht="19.649999999999999" customHeight="1" x14ac:dyDescent="0.3">
      <c r="A167" s="158" t="s">
        <v>380</v>
      </c>
      <c r="B167" s="158" t="s">
        <v>56</v>
      </c>
      <c r="C167" s="158" t="s">
        <v>381</v>
      </c>
      <c r="D167" s="158" t="s">
        <v>413</v>
      </c>
      <c r="E167" s="158" t="s">
        <v>22</v>
      </c>
      <c r="F167" s="158" t="s">
        <v>514</v>
      </c>
      <c r="G167" s="159">
        <v>0</v>
      </c>
      <c r="H167" s="159">
        <v>43</v>
      </c>
      <c r="I167" s="159">
        <v>46</v>
      </c>
      <c r="J167" s="159">
        <v>39</v>
      </c>
      <c r="K167" s="159">
        <v>128</v>
      </c>
      <c r="L167" s="159">
        <v>0</v>
      </c>
      <c r="M167" s="159">
        <v>0</v>
      </c>
      <c r="N167" s="159">
        <v>0</v>
      </c>
      <c r="O167" s="159">
        <v>0</v>
      </c>
      <c r="P167" s="159">
        <v>0</v>
      </c>
      <c r="Q167" s="159">
        <v>0</v>
      </c>
      <c r="R167" s="159">
        <v>0</v>
      </c>
      <c r="S167" s="159">
        <v>0</v>
      </c>
      <c r="T167" s="159">
        <v>128</v>
      </c>
      <c r="U167" s="159">
        <v>6</v>
      </c>
      <c r="V167" s="159">
        <v>0</v>
      </c>
      <c r="W167" s="159">
        <v>0</v>
      </c>
      <c r="X167" s="159">
        <v>0</v>
      </c>
      <c r="Y167" s="159">
        <v>6</v>
      </c>
    </row>
    <row r="168" spans="1:25" s="157" customFormat="1" ht="19.649999999999999" customHeight="1" x14ac:dyDescent="0.3">
      <c r="A168" s="158" t="s">
        <v>429</v>
      </c>
      <c r="B168" s="158" t="s">
        <v>100</v>
      </c>
      <c r="C168" s="158" t="s">
        <v>598</v>
      </c>
      <c r="D168" s="158" t="s">
        <v>413</v>
      </c>
      <c r="E168" s="158" t="s">
        <v>31</v>
      </c>
      <c r="F168" s="158" t="s">
        <v>431</v>
      </c>
      <c r="G168" s="159">
        <v>0</v>
      </c>
      <c r="H168" s="159">
        <v>23</v>
      </c>
      <c r="I168" s="159">
        <v>25</v>
      </c>
      <c r="J168" s="159">
        <v>21</v>
      </c>
      <c r="K168" s="159">
        <v>69</v>
      </c>
      <c r="L168" s="159">
        <v>25</v>
      </c>
      <c r="M168" s="159">
        <v>28</v>
      </c>
      <c r="N168" s="159">
        <v>24</v>
      </c>
      <c r="O168" s="159">
        <v>27</v>
      </c>
      <c r="P168" s="159">
        <v>20</v>
      </c>
      <c r="Q168" s="159">
        <v>0</v>
      </c>
      <c r="R168" s="159">
        <v>124</v>
      </c>
      <c r="S168" s="159">
        <v>0</v>
      </c>
      <c r="T168" s="159">
        <v>193</v>
      </c>
      <c r="U168" s="159">
        <v>3</v>
      </c>
      <c r="V168" s="159">
        <v>8</v>
      </c>
      <c r="W168" s="159">
        <v>0</v>
      </c>
      <c r="X168" s="159">
        <v>0</v>
      </c>
      <c r="Y168" s="159">
        <v>11</v>
      </c>
    </row>
    <row r="169" spans="1:25" s="157" customFormat="1" ht="19.649999999999999" customHeight="1" x14ac:dyDescent="0.3">
      <c r="A169" s="158" t="s">
        <v>432</v>
      </c>
      <c r="B169" s="158" t="s">
        <v>55</v>
      </c>
      <c r="C169" s="158" t="s">
        <v>594</v>
      </c>
      <c r="D169" s="158" t="s">
        <v>413</v>
      </c>
      <c r="E169" s="158" t="s">
        <v>32</v>
      </c>
      <c r="F169" s="158" t="s">
        <v>569</v>
      </c>
      <c r="G169" s="159">
        <v>0</v>
      </c>
      <c r="H169" s="159">
        <v>43</v>
      </c>
      <c r="I169" s="159">
        <v>29</v>
      </c>
      <c r="J169" s="159">
        <v>41</v>
      </c>
      <c r="K169" s="159">
        <v>113</v>
      </c>
      <c r="L169" s="159">
        <v>55</v>
      </c>
      <c r="M169" s="159">
        <v>46</v>
      </c>
      <c r="N169" s="159">
        <v>42</v>
      </c>
      <c r="O169" s="159">
        <v>50</v>
      </c>
      <c r="P169" s="159">
        <v>22</v>
      </c>
      <c r="Q169" s="159">
        <v>0</v>
      </c>
      <c r="R169" s="159">
        <v>215</v>
      </c>
      <c r="S169" s="159">
        <v>1</v>
      </c>
      <c r="T169" s="159">
        <v>329</v>
      </c>
      <c r="U169" s="159">
        <v>6</v>
      </c>
      <c r="V169" s="159">
        <v>13</v>
      </c>
      <c r="W169" s="159">
        <v>0</v>
      </c>
      <c r="X169" s="159">
        <v>1</v>
      </c>
      <c r="Y169" s="159">
        <v>20</v>
      </c>
    </row>
    <row r="170" spans="1:25" s="157" customFormat="1" ht="19.649999999999999" customHeight="1" x14ac:dyDescent="0.3">
      <c r="A170" s="158" t="s">
        <v>438</v>
      </c>
      <c r="B170" s="158" t="s">
        <v>100</v>
      </c>
      <c r="C170" s="158" t="s">
        <v>599</v>
      </c>
      <c r="D170" s="158" t="s">
        <v>413</v>
      </c>
      <c r="E170" s="158" t="s">
        <v>29</v>
      </c>
      <c r="F170" s="158" t="s">
        <v>529</v>
      </c>
      <c r="G170" s="159">
        <v>0</v>
      </c>
      <c r="H170" s="159">
        <v>0</v>
      </c>
      <c r="I170" s="159">
        <v>0</v>
      </c>
      <c r="J170" s="159">
        <v>45</v>
      </c>
      <c r="K170" s="159">
        <v>45</v>
      </c>
      <c r="L170" s="159">
        <v>49</v>
      </c>
      <c r="M170" s="159">
        <v>55</v>
      </c>
      <c r="N170" s="159">
        <v>16</v>
      </c>
      <c r="O170" s="159">
        <v>16</v>
      </c>
      <c r="P170" s="159">
        <v>0</v>
      </c>
      <c r="Q170" s="159">
        <v>0</v>
      </c>
      <c r="R170" s="159">
        <v>136</v>
      </c>
      <c r="S170" s="159">
        <v>0</v>
      </c>
      <c r="T170" s="159">
        <v>181</v>
      </c>
      <c r="U170" s="159">
        <v>2</v>
      </c>
      <c r="V170" s="159">
        <v>11</v>
      </c>
      <c r="W170" s="159">
        <v>0</v>
      </c>
      <c r="X170" s="159">
        <v>0</v>
      </c>
      <c r="Y170" s="159">
        <v>13</v>
      </c>
    </row>
    <row r="171" spans="1:25" s="157" customFormat="1" ht="19.649999999999999" customHeight="1" x14ac:dyDescent="0.3">
      <c r="A171" s="158" t="s">
        <v>481</v>
      </c>
      <c r="B171" s="158" t="s">
        <v>100</v>
      </c>
      <c r="C171" s="158" t="s">
        <v>600</v>
      </c>
      <c r="D171" s="158" t="s">
        <v>413</v>
      </c>
      <c r="E171" s="158" t="s">
        <v>521</v>
      </c>
      <c r="F171" s="158" t="s">
        <v>514</v>
      </c>
      <c r="G171" s="159">
        <v>0</v>
      </c>
      <c r="H171" s="159">
        <v>53</v>
      </c>
      <c r="I171" s="159">
        <v>49</v>
      </c>
      <c r="J171" s="159">
        <v>78</v>
      </c>
      <c r="K171" s="159">
        <v>180</v>
      </c>
      <c r="L171" s="159">
        <v>75</v>
      </c>
      <c r="M171" s="159">
        <v>76</v>
      </c>
      <c r="N171" s="159">
        <v>51</v>
      </c>
      <c r="O171" s="159">
        <v>64</v>
      </c>
      <c r="P171" s="159">
        <v>48</v>
      </c>
      <c r="Q171" s="159">
        <v>0</v>
      </c>
      <c r="R171" s="159">
        <v>314</v>
      </c>
      <c r="S171" s="159">
        <v>0</v>
      </c>
      <c r="T171" s="159">
        <v>494</v>
      </c>
      <c r="U171" s="159">
        <v>7</v>
      </c>
      <c r="V171" s="159">
        <v>19</v>
      </c>
      <c r="W171" s="159">
        <v>0</v>
      </c>
      <c r="X171" s="159">
        <v>0</v>
      </c>
      <c r="Y171" s="159">
        <v>26</v>
      </c>
    </row>
    <row r="172" spans="1:25" s="157" customFormat="1" ht="19.649999999999999" customHeight="1" x14ac:dyDescent="0.3">
      <c r="A172" s="158" t="s">
        <v>494</v>
      </c>
      <c r="B172" s="158" t="s">
        <v>56</v>
      </c>
      <c r="C172" s="158" t="s">
        <v>601</v>
      </c>
      <c r="D172" s="158" t="s">
        <v>413</v>
      </c>
      <c r="E172" s="158" t="s">
        <v>29</v>
      </c>
      <c r="F172" s="158" t="s">
        <v>529</v>
      </c>
      <c r="G172" s="159">
        <v>0</v>
      </c>
      <c r="H172" s="159">
        <v>70</v>
      </c>
      <c r="I172" s="159">
        <v>74</v>
      </c>
      <c r="J172" s="159">
        <v>75</v>
      </c>
      <c r="K172" s="159">
        <v>219</v>
      </c>
      <c r="L172" s="159">
        <v>0</v>
      </c>
      <c r="M172" s="159">
        <v>0</v>
      </c>
      <c r="N172" s="159">
        <v>0</v>
      </c>
      <c r="O172" s="159">
        <v>0</v>
      </c>
      <c r="P172" s="159">
        <v>0</v>
      </c>
      <c r="Q172" s="159">
        <v>0</v>
      </c>
      <c r="R172" s="159">
        <v>0</v>
      </c>
      <c r="S172" s="159">
        <v>0</v>
      </c>
      <c r="T172" s="159">
        <v>219</v>
      </c>
      <c r="U172" s="159">
        <v>9</v>
      </c>
      <c r="V172" s="159">
        <v>0</v>
      </c>
      <c r="W172" s="159">
        <v>0</v>
      </c>
      <c r="X172" s="159">
        <v>0</v>
      </c>
      <c r="Y172" s="159">
        <v>9</v>
      </c>
    </row>
    <row r="173" spans="1:25" s="157" customFormat="1" ht="19.649999999999999" customHeight="1" x14ac:dyDescent="0.3">
      <c r="A173" s="158" t="s">
        <v>495</v>
      </c>
      <c r="B173" s="158" t="s">
        <v>55</v>
      </c>
      <c r="C173" s="158" t="s">
        <v>601</v>
      </c>
      <c r="D173" s="158" t="s">
        <v>413</v>
      </c>
      <c r="E173" s="158" t="s">
        <v>29</v>
      </c>
      <c r="F173" s="158" t="s">
        <v>529</v>
      </c>
      <c r="G173" s="159">
        <v>0</v>
      </c>
      <c r="H173" s="159">
        <v>0</v>
      </c>
      <c r="I173" s="159">
        <v>0</v>
      </c>
      <c r="J173" s="159">
        <v>0</v>
      </c>
      <c r="K173" s="159">
        <v>0</v>
      </c>
      <c r="L173" s="159">
        <v>72</v>
      </c>
      <c r="M173" s="159">
        <v>48</v>
      </c>
      <c r="N173" s="159">
        <v>94</v>
      </c>
      <c r="O173" s="159">
        <v>81</v>
      </c>
      <c r="P173" s="159">
        <v>74</v>
      </c>
      <c r="Q173" s="159">
        <v>0</v>
      </c>
      <c r="R173" s="159">
        <v>369</v>
      </c>
      <c r="S173" s="159">
        <v>0</v>
      </c>
      <c r="T173" s="159">
        <v>369</v>
      </c>
      <c r="U173" s="159">
        <v>0</v>
      </c>
      <c r="V173" s="159">
        <v>21</v>
      </c>
      <c r="W173" s="159">
        <v>0</v>
      </c>
      <c r="X173" s="159">
        <v>0</v>
      </c>
      <c r="Y173" s="159">
        <v>21</v>
      </c>
    </row>
    <row r="174" spans="1:25" s="157" customFormat="1" ht="19.649999999999999" customHeight="1" x14ac:dyDescent="0.3">
      <c r="A174" s="158" t="s">
        <v>496</v>
      </c>
      <c r="B174" s="158" t="s">
        <v>56</v>
      </c>
      <c r="C174" s="158" t="s">
        <v>602</v>
      </c>
      <c r="D174" s="158" t="s">
        <v>413</v>
      </c>
      <c r="E174" s="158" t="s">
        <v>22</v>
      </c>
      <c r="F174" s="158" t="s">
        <v>514</v>
      </c>
      <c r="G174" s="159">
        <v>7</v>
      </c>
      <c r="H174" s="159">
        <v>38</v>
      </c>
      <c r="I174" s="159">
        <v>37</v>
      </c>
      <c r="J174" s="159">
        <v>26</v>
      </c>
      <c r="K174" s="159">
        <v>108</v>
      </c>
      <c r="L174" s="159">
        <v>0</v>
      </c>
      <c r="M174" s="159">
        <v>0</v>
      </c>
      <c r="N174" s="159">
        <v>0</v>
      </c>
      <c r="O174" s="159">
        <v>0</v>
      </c>
      <c r="P174" s="159">
        <v>0</v>
      </c>
      <c r="Q174" s="159">
        <v>0</v>
      </c>
      <c r="R174" s="159">
        <v>0</v>
      </c>
      <c r="S174" s="159">
        <v>0</v>
      </c>
      <c r="T174" s="159">
        <v>108</v>
      </c>
      <c r="U174" s="159">
        <v>5</v>
      </c>
      <c r="V174" s="159">
        <v>0</v>
      </c>
      <c r="W174" s="159">
        <v>0</v>
      </c>
      <c r="X174" s="159">
        <v>0</v>
      </c>
      <c r="Y174" s="159">
        <v>5</v>
      </c>
    </row>
    <row r="175" spans="1:25" s="157" customFormat="1" ht="19.649999999999999" customHeight="1" x14ac:dyDescent="0.3">
      <c r="A175" s="158" t="s">
        <v>497</v>
      </c>
      <c r="B175" s="158" t="s">
        <v>100</v>
      </c>
      <c r="C175" s="158" t="s">
        <v>603</v>
      </c>
      <c r="D175" s="158" t="s">
        <v>413</v>
      </c>
      <c r="E175" s="158" t="s">
        <v>521</v>
      </c>
      <c r="F175" s="158" t="s">
        <v>437</v>
      </c>
      <c r="G175" s="159">
        <v>0</v>
      </c>
      <c r="H175" s="159">
        <v>35</v>
      </c>
      <c r="I175" s="159">
        <v>34</v>
      </c>
      <c r="J175" s="159">
        <v>59</v>
      </c>
      <c r="K175" s="159">
        <v>128</v>
      </c>
      <c r="L175" s="159">
        <v>69</v>
      </c>
      <c r="M175" s="159">
        <v>53</v>
      </c>
      <c r="N175" s="159">
        <v>95</v>
      </c>
      <c r="O175" s="159">
        <v>74</v>
      </c>
      <c r="P175" s="159">
        <v>128</v>
      </c>
      <c r="Q175" s="159">
        <v>0</v>
      </c>
      <c r="R175" s="159">
        <v>419</v>
      </c>
      <c r="S175" s="159">
        <v>0</v>
      </c>
      <c r="T175" s="159">
        <v>547</v>
      </c>
      <c r="U175" s="159">
        <v>5</v>
      </c>
      <c r="V175" s="159">
        <v>21</v>
      </c>
      <c r="W175" s="159">
        <v>0</v>
      </c>
      <c r="X175" s="159">
        <v>0</v>
      </c>
      <c r="Y175" s="159">
        <v>26</v>
      </c>
    </row>
    <row r="176" spans="1:25" s="157" customFormat="1" ht="19.649999999999999" customHeight="1" x14ac:dyDescent="0.3">
      <c r="A176" s="158" t="s">
        <v>498</v>
      </c>
      <c r="B176" s="158" t="s">
        <v>100</v>
      </c>
      <c r="C176" s="158" t="s">
        <v>604</v>
      </c>
      <c r="D176" s="158" t="s">
        <v>413</v>
      </c>
      <c r="E176" s="158" t="s">
        <v>521</v>
      </c>
      <c r="F176" s="158" t="s">
        <v>514</v>
      </c>
      <c r="G176" s="159">
        <v>0</v>
      </c>
      <c r="H176" s="159">
        <v>8</v>
      </c>
      <c r="I176" s="159">
        <v>21</v>
      </c>
      <c r="J176" s="159">
        <v>20</v>
      </c>
      <c r="K176" s="159">
        <v>49</v>
      </c>
      <c r="L176" s="159">
        <v>25</v>
      </c>
      <c r="M176" s="159">
        <v>24</v>
      </c>
      <c r="N176" s="159">
        <v>20</v>
      </c>
      <c r="O176" s="159">
        <v>20</v>
      </c>
      <c r="P176" s="159">
        <v>15</v>
      </c>
      <c r="Q176" s="159">
        <v>0</v>
      </c>
      <c r="R176" s="159">
        <v>104</v>
      </c>
      <c r="S176" s="159">
        <v>0</v>
      </c>
      <c r="T176" s="159">
        <v>153</v>
      </c>
      <c r="U176" s="159">
        <v>2</v>
      </c>
      <c r="V176" s="159">
        <v>7</v>
      </c>
      <c r="W176" s="159">
        <v>0</v>
      </c>
      <c r="X176" s="159">
        <v>0</v>
      </c>
      <c r="Y176" s="159">
        <v>9</v>
      </c>
    </row>
    <row r="177" spans="1:25" s="157" customFormat="1" ht="19.649999999999999" customHeight="1" x14ac:dyDescent="0.3">
      <c r="A177" s="158" t="s">
        <v>499</v>
      </c>
      <c r="B177" s="158" t="s">
        <v>55</v>
      </c>
      <c r="C177" s="158" t="s">
        <v>160</v>
      </c>
      <c r="D177" s="158" t="s">
        <v>413</v>
      </c>
      <c r="E177" s="158" t="s">
        <v>39</v>
      </c>
      <c r="F177" s="158" t="s">
        <v>569</v>
      </c>
      <c r="G177" s="159">
        <v>0</v>
      </c>
      <c r="H177" s="159">
        <v>0</v>
      </c>
      <c r="I177" s="159">
        <v>0</v>
      </c>
      <c r="J177" s="159">
        <v>0</v>
      </c>
      <c r="K177" s="159">
        <v>0</v>
      </c>
      <c r="L177" s="159">
        <v>59</v>
      </c>
      <c r="M177" s="159">
        <v>48</v>
      </c>
      <c r="N177" s="159">
        <v>25</v>
      </c>
      <c r="O177" s="159">
        <v>20</v>
      </c>
      <c r="P177" s="159">
        <v>47</v>
      </c>
      <c r="Q177" s="159">
        <v>0</v>
      </c>
      <c r="R177" s="159">
        <v>199</v>
      </c>
      <c r="S177" s="159">
        <v>9</v>
      </c>
      <c r="T177" s="159">
        <v>208</v>
      </c>
      <c r="U177" s="159">
        <v>0</v>
      </c>
      <c r="V177" s="159">
        <v>14</v>
      </c>
      <c r="W177" s="159">
        <v>0</v>
      </c>
      <c r="X177" s="159">
        <v>1</v>
      </c>
      <c r="Y177" s="159">
        <v>15</v>
      </c>
    </row>
    <row r="178" spans="1:25" s="157" customFormat="1" ht="19.649999999999999" customHeight="1" x14ac:dyDescent="0.3">
      <c r="A178" s="158" t="s">
        <v>500</v>
      </c>
      <c r="B178" s="158" t="s">
        <v>55</v>
      </c>
      <c r="C178" s="158" t="s">
        <v>605</v>
      </c>
      <c r="D178" s="158" t="s">
        <v>413</v>
      </c>
      <c r="E178" s="158" t="s">
        <v>521</v>
      </c>
      <c r="F178" s="158" t="s">
        <v>437</v>
      </c>
      <c r="G178" s="159">
        <v>0</v>
      </c>
      <c r="H178" s="159">
        <v>0</v>
      </c>
      <c r="I178" s="159">
        <v>0</v>
      </c>
      <c r="J178" s="159">
        <v>0</v>
      </c>
      <c r="K178" s="159">
        <v>0</v>
      </c>
      <c r="L178" s="159">
        <v>90</v>
      </c>
      <c r="M178" s="159">
        <v>111</v>
      </c>
      <c r="N178" s="159">
        <v>71</v>
      </c>
      <c r="O178" s="159">
        <v>97</v>
      </c>
      <c r="P178" s="159">
        <v>59</v>
      </c>
      <c r="Q178" s="159">
        <v>0</v>
      </c>
      <c r="R178" s="159">
        <v>428</v>
      </c>
      <c r="S178" s="159">
        <v>0</v>
      </c>
      <c r="T178" s="159">
        <v>428</v>
      </c>
      <c r="U178" s="159">
        <v>0</v>
      </c>
      <c r="V178" s="159">
        <v>26</v>
      </c>
      <c r="W178" s="159">
        <v>0</v>
      </c>
      <c r="X178" s="159">
        <v>0</v>
      </c>
      <c r="Y178" s="159">
        <v>26</v>
      </c>
    </row>
    <row r="179" spans="1:25" s="157" customFormat="1" ht="19.649999999999999" customHeight="1" x14ac:dyDescent="0.3">
      <c r="A179" s="158" t="s">
        <v>522</v>
      </c>
      <c r="B179" s="158" t="s">
        <v>100</v>
      </c>
      <c r="C179" s="158" t="s">
        <v>606</v>
      </c>
      <c r="D179" s="158" t="s">
        <v>413</v>
      </c>
      <c r="E179" s="158" t="s">
        <v>33</v>
      </c>
      <c r="F179" s="158" t="s">
        <v>529</v>
      </c>
      <c r="G179" s="159">
        <v>2</v>
      </c>
      <c r="H179" s="159">
        <v>31</v>
      </c>
      <c r="I179" s="159">
        <v>31</v>
      </c>
      <c r="J179" s="159">
        <v>37</v>
      </c>
      <c r="K179" s="159">
        <v>101</v>
      </c>
      <c r="L179" s="159">
        <v>0</v>
      </c>
      <c r="M179" s="159">
        <v>0</v>
      </c>
      <c r="N179" s="159">
        <v>0</v>
      </c>
      <c r="O179" s="159">
        <v>27</v>
      </c>
      <c r="P179" s="159">
        <v>32</v>
      </c>
      <c r="Q179" s="159">
        <v>0</v>
      </c>
      <c r="R179" s="159">
        <v>59</v>
      </c>
      <c r="S179" s="159">
        <v>0</v>
      </c>
      <c r="T179" s="159">
        <v>160</v>
      </c>
      <c r="U179" s="159">
        <v>5</v>
      </c>
      <c r="V179" s="159">
        <v>3</v>
      </c>
      <c r="W179" s="159">
        <v>0</v>
      </c>
      <c r="X179" s="159">
        <v>0</v>
      </c>
      <c r="Y179" s="159">
        <v>8</v>
      </c>
    </row>
    <row r="180" spans="1:25" s="157" customFormat="1" ht="19.649999999999999" customHeight="1" x14ac:dyDescent="0.3">
      <c r="A180" s="158" t="s">
        <v>607</v>
      </c>
      <c r="B180" s="158" t="s">
        <v>56</v>
      </c>
      <c r="C180" s="158" t="s">
        <v>588</v>
      </c>
      <c r="D180" s="158" t="s">
        <v>413</v>
      </c>
      <c r="E180" s="158" t="s">
        <v>32</v>
      </c>
      <c r="F180" s="158" t="s">
        <v>444</v>
      </c>
      <c r="G180" s="159">
        <v>0</v>
      </c>
      <c r="H180" s="159">
        <v>43</v>
      </c>
      <c r="I180" s="159">
        <v>46</v>
      </c>
      <c r="J180" s="159">
        <v>45</v>
      </c>
      <c r="K180" s="159">
        <v>134</v>
      </c>
      <c r="L180" s="159">
        <v>0</v>
      </c>
      <c r="M180" s="159">
        <v>0</v>
      </c>
      <c r="N180" s="159">
        <v>0</v>
      </c>
      <c r="O180" s="159">
        <v>0</v>
      </c>
      <c r="P180" s="159">
        <v>0</v>
      </c>
      <c r="Q180" s="159">
        <v>0</v>
      </c>
      <c r="R180" s="159">
        <v>0</v>
      </c>
      <c r="S180" s="159">
        <v>0</v>
      </c>
      <c r="T180" s="159">
        <v>134</v>
      </c>
      <c r="U180" s="159">
        <v>6</v>
      </c>
      <c r="V180" s="159">
        <v>0</v>
      </c>
      <c r="W180" s="159">
        <v>0</v>
      </c>
      <c r="X180" s="159">
        <v>0</v>
      </c>
      <c r="Y180" s="159">
        <v>6</v>
      </c>
    </row>
    <row r="181" spans="1:25" s="157" customFormat="1" ht="19.649999999999999" customHeight="1" x14ac:dyDescent="0.3">
      <c r="A181" s="158" t="s">
        <v>608</v>
      </c>
      <c r="B181" s="158" t="s">
        <v>56</v>
      </c>
      <c r="C181" s="158" t="s">
        <v>609</v>
      </c>
      <c r="D181" s="158" t="s">
        <v>571</v>
      </c>
      <c r="E181" s="158" t="s">
        <v>32</v>
      </c>
      <c r="F181" s="158" t="s">
        <v>444</v>
      </c>
      <c r="G181" s="159">
        <v>0</v>
      </c>
      <c r="H181" s="159">
        <v>46</v>
      </c>
      <c r="I181" s="159">
        <v>48</v>
      </c>
      <c r="J181" s="159">
        <v>61</v>
      </c>
      <c r="K181" s="159">
        <v>155</v>
      </c>
      <c r="L181" s="159">
        <v>0</v>
      </c>
      <c r="M181" s="159">
        <v>0</v>
      </c>
      <c r="N181" s="159">
        <v>0</v>
      </c>
      <c r="O181" s="159">
        <v>0</v>
      </c>
      <c r="P181" s="159">
        <v>0</v>
      </c>
      <c r="Q181" s="159">
        <v>0</v>
      </c>
      <c r="R181" s="159">
        <v>0</v>
      </c>
      <c r="S181" s="159">
        <v>0</v>
      </c>
      <c r="T181" s="159">
        <v>155</v>
      </c>
      <c r="U181" s="159">
        <v>7</v>
      </c>
      <c r="V181" s="159">
        <v>0</v>
      </c>
      <c r="W181" s="159">
        <v>0</v>
      </c>
      <c r="X181" s="159">
        <v>0</v>
      </c>
      <c r="Y181" s="159">
        <v>7</v>
      </c>
    </row>
    <row r="182" spans="1:25" s="157" customFormat="1" ht="19.649999999999999" customHeight="1" x14ac:dyDescent="0.3">
      <c r="A182" s="158" t="s">
        <v>610</v>
      </c>
      <c r="B182" s="158" t="s">
        <v>100</v>
      </c>
      <c r="C182" s="158" t="s">
        <v>611</v>
      </c>
      <c r="D182" s="158" t="s">
        <v>413</v>
      </c>
      <c r="E182" s="158" t="s">
        <v>37</v>
      </c>
      <c r="F182" s="158" t="s">
        <v>444</v>
      </c>
      <c r="G182" s="159">
        <v>0</v>
      </c>
      <c r="H182" s="159">
        <v>32</v>
      </c>
      <c r="I182" s="159">
        <v>9</v>
      </c>
      <c r="J182" s="159">
        <v>7</v>
      </c>
      <c r="K182" s="159">
        <v>48</v>
      </c>
      <c r="L182" s="159">
        <v>17</v>
      </c>
      <c r="M182" s="159">
        <v>13</v>
      </c>
      <c r="N182" s="159">
        <v>0</v>
      </c>
      <c r="O182" s="159">
        <v>0</v>
      </c>
      <c r="P182" s="159">
        <v>0</v>
      </c>
      <c r="Q182" s="159">
        <v>0</v>
      </c>
      <c r="R182" s="159">
        <v>30</v>
      </c>
      <c r="S182" s="159">
        <v>0</v>
      </c>
      <c r="T182" s="159">
        <v>78</v>
      </c>
      <c r="U182" s="159">
        <v>3</v>
      </c>
      <c r="V182" s="159">
        <v>3</v>
      </c>
      <c r="W182" s="159">
        <v>0</v>
      </c>
      <c r="X182" s="159">
        <v>0</v>
      </c>
      <c r="Y182" s="159">
        <v>6</v>
      </c>
    </row>
    <row r="183" spans="1:25" s="157" customFormat="1" ht="19.649999999999999" customHeight="1" x14ac:dyDescent="0.3">
      <c r="A183" s="158" t="s">
        <v>612</v>
      </c>
      <c r="B183" s="158" t="s">
        <v>100</v>
      </c>
      <c r="C183" s="158" t="s">
        <v>613</v>
      </c>
      <c r="D183" s="158" t="s">
        <v>571</v>
      </c>
      <c r="E183" s="158" t="s">
        <v>32</v>
      </c>
      <c r="F183" s="158" t="s">
        <v>444</v>
      </c>
      <c r="G183" s="159">
        <v>0</v>
      </c>
      <c r="H183" s="159">
        <v>45</v>
      </c>
      <c r="I183" s="159">
        <v>54</v>
      </c>
      <c r="J183" s="159">
        <v>38</v>
      </c>
      <c r="K183" s="159">
        <v>137</v>
      </c>
      <c r="L183" s="159">
        <v>57</v>
      </c>
      <c r="M183" s="159">
        <v>52</v>
      </c>
      <c r="N183" s="159">
        <v>40</v>
      </c>
      <c r="O183" s="159">
        <v>23</v>
      </c>
      <c r="P183" s="159">
        <v>23</v>
      </c>
      <c r="Q183" s="159">
        <v>0</v>
      </c>
      <c r="R183" s="159">
        <v>195</v>
      </c>
      <c r="S183" s="159">
        <v>0</v>
      </c>
      <c r="T183" s="159">
        <v>332</v>
      </c>
      <c r="U183" s="159">
        <v>6</v>
      </c>
      <c r="V183" s="159">
        <v>14</v>
      </c>
      <c r="W183" s="159">
        <v>0</v>
      </c>
      <c r="X183" s="159">
        <v>0</v>
      </c>
      <c r="Y183" s="159">
        <v>20</v>
      </c>
    </row>
    <row r="184" spans="1:25" s="157" customFormat="1" ht="19.649999999999999" customHeight="1" x14ac:dyDescent="0.3">
      <c r="A184" s="158" t="s">
        <v>614</v>
      </c>
      <c r="B184" s="158" t="s">
        <v>55</v>
      </c>
      <c r="C184" s="158" t="s">
        <v>615</v>
      </c>
      <c r="D184" s="158" t="s">
        <v>571</v>
      </c>
      <c r="E184" s="158" t="s">
        <v>32</v>
      </c>
      <c r="F184" s="158" t="s">
        <v>444</v>
      </c>
      <c r="G184" s="159">
        <v>0</v>
      </c>
      <c r="H184" s="159">
        <v>0</v>
      </c>
      <c r="I184" s="159">
        <v>0</v>
      </c>
      <c r="J184" s="159">
        <v>0</v>
      </c>
      <c r="K184" s="159">
        <v>0</v>
      </c>
      <c r="L184" s="159">
        <v>45</v>
      </c>
      <c r="M184" s="159">
        <v>58</v>
      </c>
      <c r="N184" s="159">
        <v>18</v>
      </c>
      <c r="O184" s="159">
        <v>22</v>
      </c>
      <c r="P184" s="159">
        <v>4</v>
      </c>
      <c r="Q184" s="159">
        <v>0</v>
      </c>
      <c r="R184" s="159">
        <v>147</v>
      </c>
      <c r="S184" s="159">
        <v>0</v>
      </c>
      <c r="T184" s="159">
        <v>147</v>
      </c>
      <c r="U184" s="159">
        <v>0</v>
      </c>
      <c r="V184" s="159">
        <v>11</v>
      </c>
      <c r="W184" s="159">
        <v>0</v>
      </c>
      <c r="X184" s="159">
        <v>0</v>
      </c>
      <c r="Y184" s="159">
        <v>11</v>
      </c>
    </row>
    <row r="185" spans="1:25" s="157" customFormat="1" ht="19.649999999999999" customHeight="1" x14ac:dyDescent="0.3">
      <c r="A185" s="158" t="s">
        <v>616</v>
      </c>
      <c r="B185" s="158" t="s">
        <v>100</v>
      </c>
      <c r="C185" s="158" t="s">
        <v>617</v>
      </c>
      <c r="D185" s="158" t="s">
        <v>571</v>
      </c>
      <c r="E185" s="158" t="s">
        <v>521</v>
      </c>
      <c r="F185" s="158" t="s">
        <v>437</v>
      </c>
      <c r="G185" s="159">
        <v>0</v>
      </c>
      <c r="H185" s="159">
        <v>122</v>
      </c>
      <c r="I185" s="159">
        <v>31</v>
      </c>
      <c r="J185" s="159">
        <v>18</v>
      </c>
      <c r="K185" s="159">
        <v>171</v>
      </c>
      <c r="L185" s="159">
        <v>54</v>
      </c>
      <c r="M185" s="159">
        <v>9</v>
      </c>
      <c r="N185" s="159">
        <v>6</v>
      </c>
      <c r="O185" s="159">
        <v>2</v>
      </c>
      <c r="P185" s="159">
        <v>2</v>
      </c>
      <c r="Q185" s="159">
        <v>0</v>
      </c>
      <c r="R185" s="159">
        <v>73</v>
      </c>
      <c r="S185" s="159">
        <v>0</v>
      </c>
      <c r="T185" s="159">
        <v>244</v>
      </c>
      <c r="U185" s="159">
        <v>9</v>
      </c>
      <c r="V185" s="159">
        <v>9</v>
      </c>
      <c r="W185" s="159">
        <v>0</v>
      </c>
      <c r="X185" s="159">
        <v>0</v>
      </c>
      <c r="Y185" s="159">
        <v>18</v>
      </c>
    </row>
    <row r="186" spans="1:25" ht="30.75" customHeight="1" x14ac:dyDescent="0.3">
      <c r="A186" s="177" t="s">
        <v>501</v>
      </c>
      <c r="B186" s="177"/>
      <c r="C186" s="177"/>
      <c r="D186" s="177"/>
      <c r="E186" s="177"/>
      <c r="F186" s="177"/>
      <c r="G186" s="129">
        <v>51</v>
      </c>
      <c r="H186" s="129">
        <v>4928</v>
      </c>
      <c r="I186" s="129">
        <v>5947</v>
      </c>
      <c r="J186" s="129">
        <v>6335</v>
      </c>
      <c r="K186" s="129">
        <v>17261</v>
      </c>
      <c r="L186" s="129">
        <v>6236</v>
      </c>
      <c r="M186" s="129">
        <v>6227</v>
      </c>
      <c r="N186" s="129">
        <v>6100</v>
      </c>
      <c r="O186" s="129">
        <v>5515</v>
      </c>
      <c r="P186" s="129">
        <v>5371</v>
      </c>
      <c r="Q186" s="129">
        <v>7</v>
      </c>
      <c r="R186" s="129">
        <v>29456</v>
      </c>
      <c r="S186" s="129">
        <v>495</v>
      </c>
      <c r="T186" s="129">
        <v>47212</v>
      </c>
      <c r="U186" s="129">
        <v>767</v>
      </c>
      <c r="V186" s="129">
        <v>1782</v>
      </c>
      <c r="W186" s="129">
        <v>1</v>
      </c>
      <c r="X186" s="129">
        <v>54</v>
      </c>
      <c r="Y186" s="129">
        <v>2604</v>
      </c>
    </row>
    <row r="187" spans="1:25" x14ac:dyDescent="0.3">
      <c r="A187" s="82"/>
      <c r="B187" s="82"/>
      <c r="C187" s="85"/>
      <c r="D187" s="82"/>
      <c r="E187" s="82"/>
      <c r="F187" s="82"/>
      <c r="G187" s="83"/>
      <c r="H187" s="83"/>
      <c r="I187" s="83"/>
      <c r="J187" s="83"/>
      <c r="K187" s="83"/>
      <c r="L187" s="83"/>
      <c r="M187" s="83"/>
      <c r="N187" s="83"/>
      <c r="O187" s="83"/>
      <c r="P187" s="83"/>
      <c r="Q187" s="83"/>
      <c r="R187" s="83"/>
      <c r="S187" s="83"/>
      <c r="T187" s="83"/>
      <c r="U187" s="83"/>
      <c r="V187" s="83"/>
      <c r="W187" s="83"/>
    </row>
    <row r="188" spans="1:25" x14ac:dyDescent="0.3">
      <c r="A188" s="173" t="s">
        <v>400</v>
      </c>
      <c r="B188" s="173"/>
      <c r="C188" s="173"/>
      <c r="D188" s="82"/>
      <c r="E188" s="82"/>
      <c r="F188" s="82"/>
      <c r="G188" s="83"/>
      <c r="H188" s="83"/>
      <c r="I188" s="83"/>
      <c r="J188" s="83"/>
      <c r="K188" s="83"/>
      <c r="L188" s="83"/>
      <c r="M188" s="83"/>
      <c r="N188" s="83"/>
      <c r="O188" s="83"/>
      <c r="P188" s="83"/>
      <c r="Q188" s="83"/>
      <c r="R188" s="83"/>
      <c r="S188" s="83"/>
      <c r="T188" s="83"/>
      <c r="U188" s="83"/>
      <c r="V188" s="83"/>
      <c r="W188" s="83"/>
    </row>
  </sheetData>
  <autoFilter ref="A4:Y186" xr:uid="{00000000-0001-0000-0800-000000000000}"/>
  <mergeCells count="6">
    <mergeCell ref="A186:F186"/>
    <mergeCell ref="A188:C188"/>
    <mergeCell ref="G3:K3"/>
    <mergeCell ref="L3:R3"/>
    <mergeCell ref="U3:Y3"/>
    <mergeCell ref="S3:T3"/>
  </mergeCells>
  <pageMargins left="0.23333333333333334" right="0.27500000000000002" top="0.52121212121212124" bottom="0.9375" header="0.31496062992125984" footer="0.31496062992125984"/>
  <pageSetup paperSize="9" scale="3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rgb="FF00B050"/>
    <pageSetUpPr fitToPage="1"/>
  </sheetPr>
  <dimension ref="A1:Y18"/>
  <sheetViews>
    <sheetView view="pageBreakPreview" topLeftCell="C1" zoomScale="70" zoomScaleNormal="85" zoomScaleSheetLayoutView="70" zoomScalePageLayoutView="40" workbookViewId="0">
      <selection activeCell="L13" sqref="L13"/>
    </sheetView>
  </sheetViews>
  <sheetFormatPr baseColWidth="10" defaultRowHeight="14.4" x14ac:dyDescent="0.3"/>
  <cols>
    <col min="1" max="1" width="17.44140625" customWidth="1"/>
    <col min="3" max="3" width="41.33203125" customWidth="1"/>
    <col min="4" max="4" width="15.5546875" bestFit="1" customWidth="1"/>
    <col min="5" max="5" width="39.88671875" bestFit="1" customWidth="1"/>
    <col min="6" max="6" width="53.88671875" customWidth="1"/>
    <col min="7" max="7" width="10.109375" customWidth="1"/>
    <col min="8" max="9" width="10.109375" bestFit="1" customWidth="1"/>
    <col min="10" max="10" width="9.33203125" customWidth="1"/>
    <col min="11" max="11" width="14.88671875" bestFit="1" customWidth="1"/>
    <col min="12" max="12" width="7.5546875" bestFit="1" customWidth="1"/>
    <col min="13" max="13" width="7.6640625" bestFit="1" customWidth="1"/>
    <col min="14" max="14" width="8" bestFit="1" customWidth="1"/>
    <col min="15" max="15" width="8.44140625" bestFit="1" customWidth="1"/>
    <col min="16" max="16" width="10.5546875" bestFit="1" customWidth="1"/>
    <col min="17" max="17" width="8.33203125" bestFit="1" customWidth="1"/>
    <col min="18" max="18" width="10.5546875" bestFit="1" customWidth="1"/>
    <col min="19" max="19" width="14.33203125" customWidth="1"/>
  </cols>
  <sheetData>
    <row r="1" spans="1:25" ht="23.4" x14ac:dyDescent="0.3">
      <c r="A1" s="150" t="s">
        <v>568</v>
      </c>
      <c r="B1" s="72"/>
      <c r="C1" s="73"/>
      <c r="D1" s="72"/>
      <c r="E1" s="72"/>
      <c r="F1" s="72"/>
      <c r="G1" s="75"/>
      <c r="H1" s="75"/>
      <c r="I1" s="75"/>
      <c r="J1" s="75"/>
      <c r="K1" s="75"/>
      <c r="L1" s="75"/>
      <c r="M1" s="75"/>
      <c r="N1" s="75"/>
      <c r="O1" s="75"/>
      <c r="P1" s="75"/>
      <c r="Q1" s="75"/>
      <c r="R1" s="75"/>
      <c r="S1" s="75"/>
      <c r="T1" s="75"/>
    </row>
    <row r="2" spans="1:25" ht="18" x14ac:dyDescent="0.3">
      <c r="A2" s="71"/>
      <c r="B2" s="72"/>
      <c r="C2" s="73"/>
      <c r="D2" s="72"/>
      <c r="E2" s="72"/>
      <c r="F2" s="72"/>
      <c r="G2" s="75"/>
      <c r="H2" s="75"/>
      <c r="I2" s="75"/>
      <c r="J2" s="75"/>
      <c r="K2" s="75"/>
      <c r="L2" s="75"/>
      <c r="M2" s="75"/>
      <c r="N2" s="75"/>
      <c r="O2" s="75"/>
      <c r="P2" s="75"/>
      <c r="Q2" s="75"/>
      <c r="R2" s="75"/>
      <c r="S2" s="75"/>
      <c r="T2" s="75"/>
    </row>
    <row r="3" spans="1:25" ht="18" customHeight="1" x14ac:dyDescent="0.3">
      <c r="A3" s="118"/>
      <c r="B3" s="119"/>
      <c r="C3" s="119"/>
      <c r="D3" s="119"/>
      <c r="E3" s="119"/>
      <c r="F3" s="119"/>
      <c r="G3" s="178" t="s">
        <v>462</v>
      </c>
      <c r="H3" s="178"/>
      <c r="I3" s="178"/>
      <c r="J3" s="178"/>
      <c r="K3" s="178"/>
      <c r="L3" s="178" t="s">
        <v>415</v>
      </c>
      <c r="M3" s="178"/>
      <c r="N3" s="178"/>
      <c r="O3" s="178"/>
      <c r="P3" s="178"/>
      <c r="Q3" s="178"/>
      <c r="R3" s="178"/>
      <c r="S3" s="178" t="s">
        <v>75</v>
      </c>
      <c r="T3" s="178"/>
      <c r="U3" s="178" t="s">
        <v>416</v>
      </c>
      <c r="V3" s="178"/>
      <c r="W3" s="178"/>
      <c r="X3" s="178"/>
      <c r="Y3" s="178"/>
    </row>
    <row r="4" spans="1:25" ht="54" x14ac:dyDescent="0.3">
      <c r="A4" s="130" t="s">
        <v>81</v>
      </c>
      <c r="B4" s="130" t="s">
        <v>82</v>
      </c>
      <c r="C4" s="130" t="s">
        <v>83</v>
      </c>
      <c r="D4" s="130" t="s">
        <v>427</v>
      </c>
      <c r="E4" s="130" t="s">
        <v>84</v>
      </c>
      <c r="F4" s="130" t="s">
        <v>85</v>
      </c>
      <c r="G4" s="130" t="s">
        <v>12</v>
      </c>
      <c r="H4" s="130" t="s">
        <v>13</v>
      </c>
      <c r="I4" s="130" t="s">
        <v>14</v>
      </c>
      <c r="J4" s="130" t="s">
        <v>15</v>
      </c>
      <c r="K4" s="131" t="s">
        <v>523</v>
      </c>
      <c r="L4" s="130" t="s">
        <v>16</v>
      </c>
      <c r="M4" s="130" t="s">
        <v>17</v>
      </c>
      <c r="N4" s="130" t="s">
        <v>18</v>
      </c>
      <c r="O4" s="130" t="s">
        <v>19</v>
      </c>
      <c r="P4" s="130" t="s">
        <v>20</v>
      </c>
      <c r="Q4" s="130" t="s">
        <v>538</v>
      </c>
      <c r="R4" s="131" t="s">
        <v>524</v>
      </c>
      <c r="S4" s="130" t="s">
        <v>525</v>
      </c>
      <c r="T4" s="131" t="s">
        <v>526</v>
      </c>
      <c r="U4" s="130" t="s">
        <v>463</v>
      </c>
      <c r="V4" s="130" t="s">
        <v>464</v>
      </c>
      <c r="W4" s="130" t="s">
        <v>543</v>
      </c>
      <c r="X4" s="130" t="s">
        <v>518</v>
      </c>
      <c r="Y4" s="130" t="s">
        <v>517</v>
      </c>
    </row>
    <row r="5" spans="1:25" s="116" customFormat="1" ht="27" customHeight="1" x14ac:dyDescent="0.35">
      <c r="A5" s="132" t="s">
        <v>382</v>
      </c>
      <c r="B5" s="132" t="s">
        <v>442</v>
      </c>
      <c r="C5" s="133" t="s">
        <v>383</v>
      </c>
      <c r="D5" s="134" t="s">
        <v>571</v>
      </c>
      <c r="E5" s="135" t="s">
        <v>25</v>
      </c>
      <c r="F5" s="133" t="s">
        <v>572</v>
      </c>
      <c r="G5" s="160">
        <v>0</v>
      </c>
      <c r="H5" s="160">
        <v>82</v>
      </c>
      <c r="I5" s="160">
        <v>74</v>
      </c>
      <c r="J5" s="160">
        <v>72</v>
      </c>
      <c r="K5" s="149">
        <v>228</v>
      </c>
      <c r="L5" s="160">
        <v>57</v>
      </c>
      <c r="M5" s="160">
        <v>63</v>
      </c>
      <c r="N5" s="160">
        <v>59</v>
      </c>
      <c r="O5" s="160">
        <v>47</v>
      </c>
      <c r="P5" s="160">
        <v>37</v>
      </c>
      <c r="Q5" s="149">
        <v>0</v>
      </c>
      <c r="R5" s="136">
        <v>263</v>
      </c>
      <c r="S5" s="149">
        <v>0</v>
      </c>
      <c r="T5" s="149">
        <v>491</v>
      </c>
      <c r="U5" s="160">
        <v>9</v>
      </c>
      <c r="V5" s="160">
        <v>10</v>
      </c>
      <c r="W5" s="160">
        <v>0</v>
      </c>
      <c r="X5" s="160">
        <v>0</v>
      </c>
      <c r="Y5" s="160">
        <v>19</v>
      </c>
    </row>
    <row r="6" spans="1:25" s="116" customFormat="1" ht="27" customHeight="1" x14ac:dyDescent="0.35">
      <c r="A6" s="137" t="s">
        <v>384</v>
      </c>
      <c r="B6" s="137" t="s">
        <v>442</v>
      </c>
      <c r="C6" s="133" t="s">
        <v>385</v>
      </c>
      <c r="D6" s="134" t="s">
        <v>571</v>
      </c>
      <c r="E6" s="135" t="s">
        <v>25</v>
      </c>
      <c r="F6" s="133" t="s">
        <v>572</v>
      </c>
      <c r="G6" s="160">
        <v>0</v>
      </c>
      <c r="H6" s="160">
        <v>68</v>
      </c>
      <c r="I6" s="160">
        <v>72</v>
      </c>
      <c r="J6" s="160">
        <v>83</v>
      </c>
      <c r="K6" s="149">
        <v>223</v>
      </c>
      <c r="L6" s="160">
        <v>80</v>
      </c>
      <c r="M6" s="160">
        <v>90</v>
      </c>
      <c r="N6" s="160">
        <v>77</v>
      </c>
      <c r="O6" s="160">
        <v>84</v>
      </c>
      <c r="P6" s="160">
        <v>84</v>
      </c>
      <c r="Q6" s="149">
        <v>0</v>
      </c>
      <c r="R6" s="136">
        <v>415</v>
      </c>
      <c r="S6" s="149">
        <v>0</v>
      </c>
      <c r="T6" s="149">
        <v>638</v>
      </c>
      <c r="U6" s="160">
        <v>8</v>
      </c>
      <c r="V6" s="160">
        <v>16</v>
      </c>
      <c r="W6" s="160">
        <v>0</v>
      </c>
      <c r="X6" s="160">
        <v>0</v>
      </c>
      <c r="Y6" s="160">
        <v>24</v>
      </c>
    </row>
    <row r="7" spans="1:25" s="116" customFormat="1" ht="42" x14ac:dyDescent="0.35">
      <c r="A7" s="137" t="s">
        <v>386</v>
      </c>
      <c r="B7" s="137" t="s">
        <v>442</v>
      </c>
      <c r="C7" s="133" t="s">
        <v>387</v>
      </c>
      <c r="D7" s="134" t="s">
        <v>571</v>
      </c>
      <c r="E7" s="135" t="s">
        <v>30</v>
      </c>
      <c r="F7" s="133" t="s">
        <v>625</v>
      </c>
      <c r="G7" s="160">
        <v>7</v>
      </c>
      <c r="H7" s="160">
        <v>38</v>
      </c>
      <c r="I7" s="160">
        <v>38</v>
      </c>
      <c r="J7" s="160">
        <v>59</v>
      </c>
      <c r="K7" s="149">
        <v>142</v>
      </c>
      <c r="L7" s="160">
        <v>58</v>
      </c>
      <c r="M7" s="160">
        <v>36</v>
      </c>
      <c r="N7" s="160">
        <v>35</v>
      </c>
      <c r="O7" s="160">
        <v>36</v>
      </c>
      <c r="P7" s="160">
        <v>41</v>
      </c>
      <c r="Q7" s="149">
        <v>0</v>
      </c>
      <c r="R7" s="136">
        <v>206</v>
      </c>
      <c r="S7" s="149">
        <v>0</v>
      </c>
      <c r="T7" s="149">
        <v>348</v>
      </c>
      <c r="U7" s="160">
        <v>4</v>
      </c>
      <c r="V7" s="160">
        <v>9</v>
      </c>
      <c r="W7" s="160">
        <v>0</v>
      </c>
      <c r="X7" s="160">
        <v>0</v>
      </c>
      <c r="Y7" s="160">
        <v>13</v>
      </c>
    </row>
    <row r="8" spans="1:25" s="116" customFormat="1" ht="27" customHeight="1" x14ac:dyDescent="0.35">
      <c r="A8" s="137" t="s">
        <v>388</v>
      </c>
      <c r="B8" s="137" t="s">
        <v>442</v>
      </c>
      <c r="C8" s="133" t="s">
        <v>389</v>
      </c>
      <c r="D8" s="134" t="s">
        <v>571</v>
      </c>
      <c r="E8" s="135" t="s">
        <v>25</v>
      </c>
      <c r="F8" s="133" t="s">
        <v>513</v>
      </c>
      <c r="G8" s="160">
        <v>0</v>
      </c>
      <c r="H8" s="160">
        <v>28</v>
      </c>
      <c r="I8" s="160">
        <v>29</v>
      </c>
      <c r="J8" s="160">
        <v>30</v>
      </c>
      <c r="K8" s="149">
        <v>87</v>
      </c>
      <c r="L8" s="160">
        <v>28</v>
      </c>
      <c r="M8" s="160">
        <v>30</v>
      </c>
      <c r="N8" s="160">
        <v>29</v>
      </c>
      <c r="O8" s="160">
        <v>23</v>
      </c>
      <c r="P8" s="160">
        <v>24</v>
      </c>
      <c r="Q8" s="149">
        <v>0</v>
      </c>
      <c r="R8" s="136">
        <v>134</v>
      </c>
      <c r="S8" s="149">
        <v>0</v>
      </c>
      <c r="T8" s="149">
        <v>221</v>
      </c>
      <c r="U8" s="160">
        <v>3</v>
      </c>
      <c r="V8" s="160">
        <v>5</v>
      </c>
      <c r="W8" s="160">
        <v>0</v>
      </c>
      <c r="X8" s="160">
        <v>0</v>
      </c>
      <c r="Y8" s="160">
        <v>8</v>
      </c>
    </row>
    <row r="9" spans="1:25" s="116" customFormat="1" ht="27" customHeight="1" x14ac:dyDescent="0.35">
      <c r="A9" s="137" t="s">
        <v>390</v>
      </c>
      <c r="B9" s="137" t="s">
        <v>442</v>
      </c>
      <c r="C9" s="133" t="s">
        <v>391</v>
      </c>
      <c r="D9" s="134" t="s">
        <v>571</v>
      </c>
      <c r="E9" s="135" t="s">
        <v>38</v>
      </c>
      <c r="F9" s="133" t="s">
        <v>513</v>
      </c>
      <c r="G9" s="160">
        <v>1</v>
      </c>
      <c r="H9" s="160">
        <v>9</v>
      </c>
      <c r="I9" s="160">
        <v>17</v>
      </c>
      <c r="J9" s="160">
        <v>16</v>
      </c>
      <c r="K9" s="149">
        <v>43</v>
      </c>
      <c r="L9" s="160">
        <v>11</v>
      </c>
      <c r="M9" s="160">
        <v>19</v>
      </c>
      <c r="N9" s="160">
        <v>21</v>
      </c>
      <c r="O9" s="160">
        <v>15</v>
      </c>
      <c r="P9" s="160">
        <v>18</v>
      </c>
      <c r="Q9" s="149">
        <v>0</v>
      </c>
      <c r="R9" s="136">
        <v>84</v>
      </c>
      <c r="S9" s="149">
        <v>0</v>
      </c>
      <c r="T9" s="149">
        <v>127</v>
      </c>
      <c r="U9" s="160">
        <v>2</v>
      </c>
      <c r="V9" s="160">
        <v>3</v>
      </c>
      <c r="W9" s="160">
        <v>0</v>
      </c>
      <c r="X9" s="160">
        <v>0</v>
      </c>
      <c r="Y9" s="160">
        <v>5</v>
      </c>
    </row>
    <row r="10" spans="1:25" s="116" customFormat="1" ht="27" customHeight="1" x14ac:dyDescent="0.35">
      <c r="A10" s="137" t="s">
        <v>392</v>
      </c>
      <c r="B10" s="137" t="s">
        <v>442</v>
      </c>
      <c r="C10" s="133" t="s">
        <v>393</v>
      </c>
      <c r="D10" s="134" t="s">
        <v>571</v>
      </c>
      <c r="E10" s="135" t="s">
        <v>37</v>
      </c>
      <c r="F10" s="133" t="s">
        <v>444</v>
      </c>
      <c r="G10" s="160">
        <v>0</v>
      </c>
      <c r="H10" s="160">
        <v>51</v>
      </c>
      <c r="I10" s="160">
        <v>56</v>
      </c>
      <c r="J10" s="160">
        <v>58</v>
      </c>
      <c r="K10" s="149">
        <v>165</v>
      </c>
      <c r="L10" s="160">
        <v>50</v>
      </c>
      <c r="M10" s="160">
        <v>54</v>
      </c>
      <c r="N10" s="160">
        <v>52</v>
      </c>
      <c r="O10" s="160">
        <v>55</v>
      </c>
      <c r="P10" s="160">
        <v>81</v>
      </c>
      <c r="Q10" s="149">
        <v>0</v>
      </c>
      <c r="R10" s="136">
        <v>292</v>
      </c>
      <c r="S10" s="149">
        <v>0</v>
      </c>
      <c r="T10" s="149">
        <v>457</v>
      </c>
      <c r="U10" s="160">
        <v>6</v>
      </c>
      <c r="V10" s="160">
        <v>11</v>
      </c>
      <c r="W10" s="160">
        <v>0</v>
      </c>
      <c r="X10" s="160">
        <v>0</v>
      </c>
      <c r="Y10" s="160">
        <v>17</v>
      </c>
    </row>
    <row r="11" spans="1:25" s="116" customFormat="1" ht="27" customHeight="1" x14ac:dyDescent="0.35">
      <c r="A11" s="137" t="s">
        <v>394</v>
      </c>
      <c r="B11" s="137" t="s">
        <v>442</v>
      </c>
      <c r="C11" s="133" t="s">
        <v>389</v>
      </c>
      <c r="D11" s="134" t="s">
        <v>571</v>
      </c>
      <c r="E11" s="135" t="s">
        <v>521</v>
      </c>
      <c r="F11" s="133" t="s">
        <v>625</v>
      </c>
      <c r="G11" s="160">
        <v>0</v>
      </c>
      <c r="H11" s="160">
        <v>32</v>
      </c>
      <c r="I11" s="160">
        <v>60</v>
      </c>
      <c r="J11" s="160">
        <v>30</v>
      </c>
      <c r="K11" s="149">
        <v>122</v>
      </c>
      <c r="L11" s="160">
        <v>63</v>
      </c>
      <c r="M11" s="160">
        <v>29</v>
      </c>
      <c r="N11" s="160">
        <v>58</v>
      </c>
      <c r="O11" s="160">
        <v>30</v>
      </c>
      <c r="P11" s="160">
        <v>32</v>
      </c>
      <c r="Q11" s="149">
        <v>0</v>
      </c>
      <c r="R11" s="136">
        <v>212</v>
      </c>
      <c r="S11" s="149">
        <v>0</v>
      </c>
      <c r="T11" s="149">
        <v>334</v>
      </c>
      <c r="U11" s="160">
        <v>4</v>
      </c>
      <c r="V11" s="160">
        <v>7</v>
      </c>
      <c r="W11" s="160">
        <v>0</v>
      </c>
      <c r="X11" s="160">
        <v>0</v>
      </c>
      <c r="Y11" s="160">
        <v>11</v>
      </c>
    </row>
    <row r="12" spans="1:25" s="116" customFormat="1" ht="27" customHeight="1" x14ac:dyDescent="0.35">
      <c r="A12" s="137" t="s">
        <v>395</v>
      </c>
      <c r="B12" s="137" t="s">
        <v>442</v>
      </c>
      <c r="C12" s="133" t="s">
        <v>396</v>
      </c>
      <c r="D12" s="134" t="s">
        <v>571</v>
      </c>
      <c r="E12" s="135" t="s">
        <v>32</v>
      </c>
      <c r="F12" s="133" t="s">
        <v>444</v>
      </c>
      <c r="G12" s="160">
        <v>0</v>
      </c>
      <c r="H12" s="160">
        <v>59</v>
      </c>
      <c r="I12" s="160">
        <v>54</v>
      </c>
      <c r="J12" s="160">
        <v>53</v>
      </c>
      <c r="K12" s="149">
        <v>166</v>
      </c>
      <c r="L12" s="160">
        <v>53</v>
      </c>
      <c r="M12" s="160">
        <v>54</v>
      </c>
      <c r="N12" s="160">
        <v>43</v>
      </c>
      <c r="O12" s="160">
        <v>50</v>
      </c>
      <c r="P12" s="160">
        <v>54</v>
      </c>
      <c r="Q12" s="149">
        <v>0</v>
      </c>
      <c r="R12" s="136">
        <v>254</v>
      </c>
      <c r="S12" s="149">
        <v>8</v>
      </c>
      <c r="T12" s="149">
        <v>428</v>
      </c>
      <c r="U12" s="160">
        <v>6</v>
      </c>
      <c r="V12" s="160">
        <v>10</v>
      </c>
      <c r="W12" s="160">
        <v>0</v>
      </c>
      <c r="X12" s="160">
        <v>1</v>
      </c>
      <c r="Y12" s="160">
        <v>17</v>
      </c>
    </row>
    <row r="13" spans="1:25" s="116" customFormat="1" ht="42" x14ac:dyDescent="0.35">
      <c r="A13" s="137" t="s">
        <v>397</v>
      </c>
      <c r="B13" s="137" t="s">
        <v>57</v>
      </c>
      <c r="C13" s="133" t="s">
        <v>626</v>
      </c>
      <c r="D13" s="134" t="s">
        <v>571</v>
      </c>
      <c r="E13" s="135" t="s">
        <v>521</v>
      </c>
      <c r="F13" s="133" t="s">
        <v>625</v>
      </c>
      <c r="G13" s="160">
        <v>0</v>
      </c>
      <c r="H13" s="160">
        <v>23</v>
      </c>
      <c r="I13" s="160">
        <v>19</v>
      </c>
      <c r="J13" s="160">
        <v>27</v>
      </c>
      <c r="K13" s="149">
        <v>69</v>
      </c>
      <c r="L13" s="160">
        <v>33</v>
      </c>
      <c r="M13" s="160">
        <v>26</v>
      </c>
      <c r="N13" s="160">
        <v>25</v>
      </c>
      <c r="O13" s="160">
        <v>29</v>
      </c>
      <c r="P13" s="160">
        <v>29</v>
      </c>
      <c r="Q13" s="149">
        <v>0</v>
      </c>
      <c r="R13" s="136">
        <v>142</v>
      </c>
      <c r="S13" s="149">
        <v>0</v>
      </c>
      <c r="T13" s="149">
        <v>211</v>
      </c>
      <c r="U13" s="160">
        <v>2</v>
      </c>
      <c r="V13" s="160">
        <v>6</v>
      </c>
      <c r="W13" s="160">
        <v>0</v>
      </c>
      <c r="X13" s="160">
        <v>0</v>
      </c>
      <c r="Y13" s="160">
        <v>8</v>
      </c>
    </row>
    <row r="14" spans="1:25" s="117" customFormat="1" ht="27" customHeight="1" x14ac:dyDescent="0.35">
      <c r="A14" s="138" t="s">
        <v>544</v>
      </c>
      <c r="B14" s="138" t="s">
        <v>57</v>
      </c>
      <c r="C14" s="133" t="s">
        <v>627</v>
      </c>
      <c r="D14" s="134" t="s">
        <v>571</v>
      </c>
      <c r="E14" s="135" t="s">
        <v>37</v>
      </c>
      <c r="F14" s="133" t="s">
        <v>444</v>
      </c>
      <c r="G14" s="160">
        <v>0</v>
      </c>
      <c r="H14" s="160">
        <v>5</v>
      </c>
      <c r="I14" s="160">
        <v>6</v>
      </c>
      <c r="J14" s="160">
        <v>3</v>
      </c>
      <c r="K14" s="149">
        <v>14</v>
      </c>
      <c r="L14" s="160">
        <v>1</v>
      </c>
      <c r="M14" s="160">
        <v>0</v>
      </c>
      <c r="N14" s="160">
        <v>0</v>
      </c>
      <c r="O14" s="160">
        <v>0</v>
      </c>
      <c r="P14" s="160">
        <v>3</v>
      </c>
      <c r="Q14" s="149">
        <v>0</v>
      </c>
      <c r="R14" s="136">
        <v>4</v>
      </c>
      <c r="S14" s="149">
        <v>0</v>
      </c>
      <c r="T14" s="149">
        <v>18</v>
      </c>
      <c r="U14" s="160">
        <v>0</v>
      </c>
      <c r="V14" s="160">
        <v>1</v>
      </c>
      <c r="W14" s="160">
        <v>0</v>
      </c>
      <c r="X14" s="160">
        <v>0</v>
      </c>
      <c r="Y14" s="160">
        <v>1</v>
      </c>
    </row>
    <row r="15" spans="1:25" ht="33" customHeight="1" x14ac:dyDescent="0.3">
      <c r="A15" s="179" t="s">
        <v>501</v>
      </c>
      <c r="B15" s="179"/>
      <c r="C15" s="179"/>
      <c r="D15" s="179"/>
      <c r="E15" s="179"/>
      <c r="F15" s="179"/>
      <c r="G15" s="151">
        <v>8</v>
      </c>
      <c r="H15" s="151">
        <v>395</v>
      </c>
      <c r="I15" s="151">
        <v>425</v>
      </c>
      <c r="J15" s="151">
        <v>431</v>
      </c>
      <c r="K15" s="151">
        <v>1259</v>
      </c>
      <c r="L15" s="151">
        <v>434</v>
      </c>
      <c r="M15" s="151">
        <v>401</v>
      </c>
      <c r="N15" s="151">
        <v>399</v>
      </c>
      <c r="O15" s="151">
        <v>369</v>
      </c>
      <c r="P15" s="151">
        <v>403</v>
      </c>
      <c r="Q15" s="151">
        <v>0</v>
      </c>
      <c r="R15" s="151">
        <v>2006</v>
      </c>
      <c r="S15" s="151">
        <v>8</v>
      </c>
      <c r="T15" s="151">
        <v>3273</v>
      </c>
      <c r="U15" s="151">
        <v>44</v>
      </c>
      <c r="V15" s="151">
        <v>78</v>
      </c>
      <c r="W15" s="151">
        <v>0</v>
      </c>
      <c r="X15" s="151">
        <v>1</v>
      </c>
      <c r="Y15" s="151">
        <v>123</v>
      </c>
    </row>
    <row r="16" spans="1:25" x14ac:dyDescent="0.3">
      <c r="A16" s="82"/>
      <c r="B16" s="82"/>
      <c r="C16" s="85"/>
      <c r="D16" s="82"/>
      <c r="E16" s="82"/>
      <c r="F16" s="82"/>
      <c r="G16" s="83"/>
      <c r="H16" s="83"/>
      <c r="I16" s="83"/>
      <c r="J16" s="83"/>
      <c r="K16" s="83"/>
      <c r="L16" s="83"/>
      <c r="M16" s="83"/>
      <c r="N16" s="83"/>
      <c r="O16" s="83"/>
      <c r="P16" s="83"/>
      <c r="Q16" s="83"/>
      <c r="R16" s="83"/>
      <c r="S16" s="83"/>
      <c r="T16" s="83"/>
    </row>
    <row r="17" spans="1:20" x14ac:dyDescent="0.3">
      <c r="A17" s="82"/>
      <c r="B17" s="82"/>
      <c r="C17" s="85"/>
      <c r="D17" s="82"/>
      <c r="E17" s="82"/>
      <c r="F17" s="82"/>
      <c r="G17" s="83"/>
      <c r="H17" s="83"/>
      <c r="I17" s="83"/>
      <c r="J17" s="83"/>
      <c r="K17" s="83"/>
      <c r="L17" s="83"/>
      <c r="M17" s="83"/>
      <c r="N17" s="83"/>
      <c r="O17" s="83"/>
      <c r="P17" s="83"/>
      <c r="Q17" s="83"/>
      <c r="R17" s="83"/>
      <c r="S17" s="83"/>
      <c r="T17" s="83"/>
    </row>
    <row r="18" spans="1:20" x14ac:dyDescent="0.3">
      <c r="A18" s="173" t="s">
        <v>540</v>
      </c>
      <c r="B18" s="173"/>
      <c r="C18" s="173"/>
      <c r="D18" s="82"/>
      <c r="E18" s="82"/>
      <c r="F18" s="82"/>
      <c r="G18" s="83"/>
      <c r="H18" s="83"/>
      <c r="I18" s="83"/>
      <c r="J18" s="83"/>
      <c r="K18" s="83"/>
      <c r="L18" s="83"/>
      <c r="M18" s="83"/>
      <c r="N18" s="83"/>
      <c r="O18" s="83"/>
      <c r="P18" s="83"/>
      <c r="Q18" s="83"/>
      <c r="R18" s="83"/>
      <c r="S18" s="83"/>
      <c r="T18" s="83"/>
    </row>
  </sheetData>
  <autoFilter ref="A4:Y15" xr:uid="{00000000-0001-0000-0900-000000000000}">
    <sortState xmlns:xlrd2="http://schemas.microsoft.com/office/spreadsheetml/2017/richdata2" ref="A5:Y15">
      <sortCondition ref="A4:A15"/>
    </sortState>
  </autoFilter>
  <sortState xmlns:xlrd2="http://schemas.microsoft.com/office/spreadsheetml/2017/richdata2" ref="A5:T14">
    <sortCondition ref="F5:F14"/>
  </sortState>
  <mergeCells count="6">
    <mergeCell ref="U3:Y3"/>
    <mergeCell ref="A15:F15"/>
    <mergeCell ref="A18:C18"/>
    <mergeCell ref="G3:K3"/>
    <mergeCell ref="L3:R3"/>
    <mergeCell ref="S3:T3"/>
  </mergeCells>
  <pageMargins left="0.35234375000000001" right="0.30234375000000002" top="0.75" bottom="0.75" header="0.3" footer="0.3"/>
  <pageSetup paperSize="9" scale="3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I32"/>
  <sheetViews>
    <sheetView zoomScaleNormal="100" workbookViewId="0">
      <selection activeCell="C22" sqref="C22"/>
    </sheetView>
  </sheetViews>
  <sheetFormatPr baseColWidth="10" defaultColWidth="11.44140625" defaultRowHeight="14.4" x14ac:dyDescent="0.3"/>
  <cols>
    <col min="1" max="2" width="15.6640625" style="80" customWidth="1"/>
    <col min="3" max="3" width="60.6640625" style="80" customWidth="1"/>
    <col min="4" max="16384" width="11.44140625" style="80"/>
  </cols>
  <sheetData>
    <row r="1" spans="1:9" s="9" customFormat="1" ht="18" x14ac:dyDescent="0.35">
      <c r="A1" s="21" t="s">
        <v>552</v>
      </c>
    </row>
    <row r="2" spans="1:9" s="9" customFormat="1" ht="18" x14ac:dyDescent="0.35">
      <c r="A2" s="21"/>
    </row>
    <row r="3" spans="1:9" x14ac:dyDescent="0.3">
      <c r="A3" s="80" t="s">
        <v>418</v>
      </c>
      <c r="B3" s="80" t="s">
        <v>419</v>
      </c>
    </row>
    <row r="4" spans="1:9" x14ac:dyDescent="0.3">
      <c r="B4" s="80" t="s">
        <v>465</v>
      </c>
    </row>
    <row r="6" spans="1:9" x14ac:dyDescent="0.3">
      <c r="A6" s="80" t="s">
        <v>417</v>
      </c>
      <c r="B6" s="80" t="s">
        <v>466</v>
      </c>
    </row>
    <row r="8" spans="1:9" x14ac:dyDescent="0.3">
      <c r="A8" s="80" t="s">
        <v>421</v>
      </c>
      <c r="B8" s="80" t="s">
        <v>88</v>
      </c>
      <c r="C8" s="80" t="s">
        <v>407</v>
      </c>
    </row>
    <row r="9" spans="1:9" x14ac:dyDescent="0.3">
      <c r="B9" s="80" t="s">
        <v>401</v>
      </c>
      <c r="C9" s="80" t="s">
        <v>405</v>
      </c>
    </row>
    <row r="10" spans="1:9" x14ac:dyDescent="0.3">
      <c r="B10" s="80" t="s">
        <v>92</v>
      </c>
      <c r="C10" s="80" t="s">
        <v>406</v>
      </c>
    </row>
    <row r="11" spans="1:9" x14ac:dyDescent="0.3">
      <c r="B11" s="80" t="s">
        <v>402</v>
      </c>
      <c r="C11" s="80" t="s">
        <v>404</v>
      </c>
    </row>
    <row r="12" spans="1:9" x14ac:dyDescent="0.3">
      <c r="B12" s="80" t="s">
        <v>17</v>
      </c>
      <c r="C12" s="80" t="s">
        <v>67</v>
      </c>
    </row>
    <row r="13" spans="1:9" x14ac:dyDescent="0.3">
      <c r="B13" s="80" t="s">
        <v>18</v>
      </c>
      <c r="C13" s="80" t="s">
        <v>68</v>
      </c>
    </row>
    <row r="14" spans="1:9" x14ac:dyDescent="0.3">
      <c r="B14" s="80" t="s">
        <v>19</v>
      </c>
      <c r="C14" s="80" t="s">
        <v>69</v>
      </c>
    </row>
    <row r="15" spans="1:9" x14ac:dyDescent="0.3">
      <c r="B15" s="80" t="s">
        <v>20</v>
      </c>
      <c r="C15" s="80" t="s">
        <v>70</v>
      </c>
      <c r="I15" s="80" t="s">
        <v>71</v>
      </c>
    </row>
    <row r="16" spans="1:9" x14ac:dyDescent="0.3">
      <c r="B16" s="80" t="s">
        <v>16</v>
      </c>
      <c r="C16" s="80" t="s">
        <v>66</v>
      </c>
    </row>
    <row r="17" spans="2:3" x14ac:dyDescent="0.3">
      <c r="B17" s="80" t="s">
        <v>409</v>
      </c>
      <c r="C17" s="80" t="s">
        <v>410</v>
      </c>
    </row>
    <row r="18" spans="2:3" x14ac:dyDescent="0.3">
      <c r="B18" s="80" t="s">
        <v>57</v>
      </c>
      <c r="C18" s="80" t="s">
        <v>58</v>
      </c>
    </row>
    <row r="19" spans="2:3" x14ac:dyDescent="0.3">
      <c r="B19" s="80" t="s">
        <v>55</v>
      </c>
      <c r="C19" s="80" t="s">
        <v>63</v>
      </c>
    </row>
    <row r="20" spans="2:3" x14ac:dyDescent="0.3">
      <c r="B20" s="80" t="s">
        <v>59</v>
      </c>
      <c r="C20" s="80" t="s">
        <v>60</v>
      </c>
    </row>
    <row r="21" spans="2:3" x14ac:dyDescent="0.3">
      <c r="B21" s="80" t="s">
        <v>56</v>
      </c>
      <c r="C21" s="80" t="s">
        <v>64</v>
      </c>
    </row>
    <row r="22" spans="2:3" x14ac:dyDescent="0.3">
      <c r="B22" s="80" t="s">
        <v>442</v>
      </c>
      <c r="C22" s="80" t="s">
        <v>62</v>
      </c>
    </row>
    <row r="23" spans="2:3" x14ac:dyDescent="0.3">
      <c r="B23" s="80" t="s">
        <v>100</v>
      </c>
      <c r="C23" s="80" t="s">
        <v>61</v>
      </c>
    </row>
    <row r="24" spans="2:3" x14ac:dyDescent="0.3">
      <c r="B24" s="80" t="s">
        <v>15</v>
      </c>
      <c r="C24" s="80" t="s">
        <v>5</v>
      </c>
    </row>
    <row r="25" spans="2:3" x14ac:dyDescent="0.3">
      <c r="B25" s="80" t="s">
        <v>52</v>
      </c>
      <c r="C25" s="80" t="s">
        <v>53</v>
      </c>
    </row>
    <row r="26" spans="2:3" x14ac:dyDescent="0.3">
      <c r="B26" s="80" t="s">
        <v>530</v>
      </c>
      <c r="C26" s="80" t="s">
        <v>422</v>
      </c>
    </row>
    <row r="27" spans="2:3" x14ac:dyDescent="0.3">
      <c r="B27" s="80" t="s">
        <v>14</v>
      </c>
      <c r="C27" s="80" t="s">
        <v>4</v>
      </c>
    </row>
    <row r="28" spans="2:3" x14ac:dyDescent="0.3">
      <c r="B28" s="80" t="s">
        <v>13</v>
      </c>
      <c r="C28" s="80" t="s">
        <v>3</v>
      </c>
    </row>
    <row r="29" spans="2:3" x14ac:dyDescent="0.3">
      <c r="B29" s="80" t="s">
        <v>12</v>
      </c>
      <c r="C29" s="80" t="s">
        <v>65</v>
      </c>
    </row>
    <row r="30" spans="2:3" x14ac:dyDescent="0.3">
      <c r="B30" s="80" t="s">
        <v>539</v>
      </c>
      <c r="C30" s="80" t="s">
        <v>545</v>
      </c>
    </row>
    <row r="31" spans="2:3" x14ac:dyDescent="0.3">
      <c r="B31" s="80" t="s">
        <v>538</v>
      </c>
      <c r="C31" s="80" t="s">
        <v>546</v>
      </c>
    </row>
    <row r="32" spans="2:3" x14ac:dyDescent="0.3">
      <c r="B32" s="80" t="s">
        <v>21</v>
      </c>
      <c r="C32" s="80" t="s">
        <v>54</v>
      </c>
    </row>
  </sheetData>
  <printOptions horizontalCentered="1"/>
  <pageMargins left="0.15748031496062992" right="0.15748031496062992" top="0.19685039370078741" bottom="0.15748031496062992" header="0.15748031496062992" footer="0.19685039370078741"/>
  <pageSetup paperSize="9" scale="90" orientation="landscape" r:id="rId1"/>
  <headerFooter>
    <oddFooter>&amp;RPage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J63"/>
  <sheetViews>
    <sheetView tabSelected="1" view="pageBreakPreview" zoomScaleNormal="85" zoomScaleSheetLayoutView="100" workbookViewId="0">
      <selection activeCell="R12" sqref="R12"/>
    </sheetView>
  </sheetViews>
  <sheetFormatPr baseColWidth="10" defaultRowHeight="14.4" x14ac:dyDescent="0.3"/>
  <cols>
    <col min="1" max="1" width="5.6640625" customWidth="1"/>
  </cols>
  <sheetData>
    <row r="1" spans="2:6" ht="18" x14ac:dyDescent="0.35">
      <c r="C1" s="1"/>
    </row>
    <row r="2" spans="2:6" x14ac:dyDescent="0.3">
      <c r="C2" s="2"/>
    </row>
    <row r="3" spans="2:6" x14ac:dyDescent="0.3">
      <c r="C3" s="2"/>
    </row>
    <row r="4" spans="2:6" x14ac:dyDescent="0.3">
      <c r="C4" s="2"/>
    </row>
    <row r="5" spans="2:6" x14ac:dyDescent="0.3">
      <c r="C5" s="3"/>
    </row>
    <row r="6" spans="2:6" x14ac:dyDescent="0.3">
      <c r="C6" s="3"/>
    </row>
    <row r="7" spans="2:6" x14ac:dyDescent="0.3">
      <c r="C7" s="3"/>
    </row>
    <row r="8" spans="2:6" x14ac:dyDescent="0.3">
      <c r="C8" s="3"/>
    </row>
    <row r="9" spans="2:6" x14ac:dyDescent="0.3">
      <c r="C9" s="3"/>
    </row>
    <row r="10" spans="2:6" x14ac:dyDescent="0.3">
      <c r="C10" s="3"/>
    </row>
    <row r="11" spans="2:6" x14ac:dyDescent="0.3">
      <c r="C11" s="3"/>
    </row>
    <row r="12" spans="2:6" ht="25.8" x14ac:dyDescent="0.5">
      <c r="B12" s="66" t="s">
        <v>47</v>
      </c>
      <c r="C12" s="16"/>
      <c r="D12" s="17"/>
      <c r="E12" s="17"/>
      <c r="F12" s="17"/>
    </row>
    <row r="13" spans="2:6" ht="25.8" x14ac:dyDescent="0.5">
      <c r="B13" s="66" t="s">
        <v>479</v>
      </c>
      <c r="C13" s="16"/>
      <c r="D13" s="17"/>
      <c r="E13" s="17"/>
      <c r="F13" s="17"/>
    </row>
    <row r="14" spans="2:6" x14ac:dyDescent="0.3">
      <c r="B14" s="17"/>
      <c r="C14" s="16"/>
      <c r="D14" s="17"/>
      <c r="E14" s="17"/>
      <c r="F14" s="17"/>
    </row>
    <row r="15" spans="2:6" ht="25.8" x14ac:dyDescent="0.5">
      <c r="B15" s="66" t="s">
        <v>48</v>
      </c>
      <c r="C15" s="16"/>
      <c r="D15" s="17"/>
      <c r="E15" s="17"/>
      <c r="F15" s="17"/>
    </row>
    <row r="16" spans="2:6" ht="25.8" x14ac:dyDescent="0.5">
      <c r="B16" s="66" t="s">
        <v>51</v>
      </c>
      <c r="C16" s="18"/>
      <c r="D16" s="17"/>
      <c r="E16" s="17"/>
      <c r="F16" s="17"/>
    </row>
    <row r="17" spans="1:10" ht="25.8" x14ac:dyDescent="0.5">
      <c r="B17" s="67"/>
      <c r="C17" s="18"/>
      <c r="D17" s="17"/>
      <c r="E17" s="17"/>
      <c r="F17" s="17"/>
    </row>
    <row r="18" spans="1:10" x14ac:dyDescent="0.3">
      <c r="B18" s="17"/>
      <c r="C18" s="17"/>
      <c r="D18" s="17"/>
      <c r="E18" s="17"/>
      <c r="F18" s="17"/>
    </row>
    <row r="19" spans="1:10" ht="25.8" x14ac:dyDescent="0.5">
      <c r="B19" s="66" t="s">
        <v>554</v>
      </c>
      <c r="C19" s="17"/>
      <c r="D19" s="17"/>
      <c r="E19" s="15"/>
      <c r="F19" s="15"/>
      <c r="G19" s="4"/>
      <c r="H19" s="4"/>
      <c r="I19" s="4"/>
    </row>
    <row r="21" spans="1:10" ht="24.6" x14ac:dyDescent="0.4">
      <c r="E21" s="5"/>
      <c r="F21" s="5"/>
      <c r="G21" s="5"/>
      <c r="H21" s="5"/>
      <c r="I21" s="5"/>
    </row>
    <row r="23" spans="1:10" ht="24.6" x14ac:dyDescent="0.4">
      <c r="E23" s="4"/>
      <c r="F23" s="4"/>
      <c r="G23" s="4"/>
      <c r="H23" s="4"/>
      <c r="I23" s="4"/>
    </row>
    <row r="25" spans="1:10" ht="24.6" x14ac:dyDescent="0.4">
      <c r="F25" s="4"/>
      <c r="G25" s="4"/>
      <c r="H25" s="4"/>
      <c r="I25" s="4"/>
    </row>
    <row r="27" spans="1:10" ht="24.6" x14ac:dyDescent="0.4">
      <c r="F27" s="5"/>
      <c r="G27" s="5"/>
      <c r="H27" s="5"/>
      <c r="I27" s="5"/>
      <c r="J27" s="14" t="s">
        <v>618</v>
      </c>
    </row>
    <row r="29" spans="1:10" s="20" customFormat="1" ht="19.8" x14ac:dyDescent="0.4">
      <c r="A29" s="109" t="s">
        <v>49</v>
      </c>
      <c r="B29" s="101"/>
      <c r="C29" s="102"/>
      <c r="D29" s="102"/>
      <c r="E29" s="102"/>
    </row>
    <row r="30" spans="1:10" ht="25.8" x14ac:dyDescent="0.5">
      <c r="A30" s="103"/>
      <c r="B30" s="6"/>
      <c r="C30" s="6"/>
      <c r="D30" s="6"/>
      <c r="E30" s="6"/>
      <c r="F30" s="80"/>
      <c r="G30" s="80"/>
      <c r="H30" s="80"/>
    </row>
    <row r="31" spans="1:10" ht="15" customHeight="1" x14ac:dyDescent="0.35">
      <c r="A31" s="110" t="s">
        <v>490</v>
      </c>
      <c r="B31" s="104"/>
      <c r="C31" s="104"/>
      <c r="D31" s="104"/>
      <c r="E31" s="104"/>
      <c r="F31" s="80"/>
      <c r="G31" s="80"/>
      <c r="H31" s="80"/>
    </row>
    <row r="32" spans="1:10" ht="9.9" customHeight="1" x14ac:dyDescent="0.3">
      <c r="A32" s="105"/>
      <c r="B32" s="6"/>
      <c r="C32" s="6"/>
      <c r="D32" s="6"/>
      <c r="E32" s="6"/>
      <c r="F32" s="80"/>
      <c r="G32" s="80"/>
      <c r="H32" s="80"/>
    </row>
    <row r="33" spans="1:8" s="111" customFormat="1" ht="15" customHeight="1" x14ac:dyDescent="0.3">
      <c r="B33" s="112" t="s">
        <v>425</v>
      </c>
      <c r="C33" s="104"/>
      <c r="D33" s="104"/>
      <c r="E33" s="104"/>
    </row>
    <row r="34" spans="1:8" s="111" customFormat="1" ht="15" customHeight="1" x14ac:dyDescent="0.3">
      <c r="B34" s="112" t="s">
        <v>408</v>
      </c>
      <c r="C34" s="106"/>
      <c r="D34" s="106"/>
      <c r="E34" s="106"/>
    </row>
    <row r="35" spans="1:8" ht="15" customHeight="1" x14ac:dyDescent="0.3">
      <c r="A35" s="106"/>
      <c r="B35" s="106"/>
      <c r="C35" s="106"/>
      <c r="D35" s="106"/>
      <c r="E35" s="106"/>
      <c r="F35" s="80"/>
      <c r="G35" s="80"/>
      <c r="H35" s="80"/>
    </row>
    <row r="36" spans="1:8" ht="15" customHeight="1" x14ac:dyDescent="0.35">
      <c r="A36" s="110" t="s">
        <v>491</v>
      </c>
      <c r="B36" s="107"/>
      <c r="C36" s="107"/>
      <c r="D36" s="107"/>
      <c r="E36" s="6"/>
      <c r="F36" s="102"/>
      <c r="G36" s="80"/>
      <c r="H36" s="80"/>
    </row>
    <row r="37" spans="1:8" ht="9.9" customHeight="1" x14ac:dyDescent="0.3">
      <c r="A37" s="105"/>
      <c r="B37" s="6"/>
      <c r="C37" s="6"/>
      <c r="D37" s="6"/>
      <c r="E37" s="106"/>
      <c r="F37" s="6"/>
      <c r="G37" s="80"/>
      <c r="H37" s="80"/>
    </row>
    <row r="38" spans="1:8" s="111" customFormat="1" ht="15" customHeight="1" x14ac:dyDescent="0.3">
      <c r="B38" s="152" t="s">
        <v>623</v>
      </c>
      <c r="C38" s="106"/>
      <c r="D38" s="106"/>
      <c r="E38" s="106"/>
      <c r="F38" s="12"/>
    </row>
    <row r="39" spans="1:8" s="111" customFormat="1" ht="15" customHeight="1" x14ac:dyDescent="0.3">
      <c r="B39" s="152" t="s">
        <v>622</v>
      </c>
      <c r="C39" s="106"/>
      <c r="D39" s="106"/>
      <c r="E39" s="106"/>
      <c r="F39" s="113"/>
    </row>
    <row r="40" spans="1:8" ht="15" customHeight="1" x14ac:dyDescent="0.3">
      <c r="A40" s="105"/>
      <c r="B40" s="12"/>
      <c r="C40" s="6"/>
      <c r="D40" s="6"/>
      <c r="E40" s="6"/>
      <c r="F40" s="6"/>
      <c r="G40" s="80"/>
      <c r="H40" s="80"/>
    </row>
    <row r="41" spans="1:8" ht="15" customHeight="1" x14ac:dyDescent="0.35">
      <c r="A41" s="110" t="s">
        <v>549</v>
      </c>
      <c r="B41" s="107"/>
      <c r="C41" s="107"/>
      <c r="D41" s="107"/>
      <c r="E41" s="6"/>
      <c r="F41" s="106"/>
      <c r="G41" s="80"/>
      <c r="H41" s="80"/>
    </row>
    <row r="42" spans="1:8" s="7" customFormat="1" ht="9.9" customHeight="1" x14ac:dyDescent="0.3">
      <c r="A42" s="108"/>
      <c r="B42" s="6"/>
      <c r="C42" s="6"/>
      <c r="D42" s="6"/>
      <c r="E42" s="106"/>
      <c r="F42" s="106"/>
      <c r="G42" s="80"/>
      <c r="H42" s="80"/>
    </row>
    <row r="43" spans="1:8" s="111" customFormat="1" ht="15" customHeight="1" x14ac:dyDescent="0.3">
      <c r="B43" s="112" t="s">
        <v>512</v>
      </c>
      <c r="C43" s="106"/>
      <c r="D43" s="106"/>
      <c r="F43" s="104"/>
    </row>
    <row r="44" spans="1:8" s="111" customFormat="1" ht="15" customHeight="1" x14ac:dyDescent="0.3">
      <c r="B44" s="152" t="s">
        <v>520</v>
      </c>
      <c r="C44" s="106"/>
      <c r="D44" s="106"/>
      <c r="F44" s="104"/>
    </row>
    <row r="45" spans="1:8" s="111" customFormat="1" ht="15" customHeight="1" x14ac:dyDescent="0.3">
      <c r="B45" s="152" t="s">
        <v>621</v>
      </c>
      <c r="C45" s="106"/>
      <c r="D45" s="106"/>
      <c r="F45" s="104"/>
    </row>
    <row r="46" spans="1:8" s="111" customFormat="1" ht="15" customHeight="1" x14ac:dyDescent="0.3">
      <c r="B46" s="152" t="s">
        <v>550</v>
      </c>
      <c r="C46" s="106"/>
      <c r="D46" s="106"/>
      <c r="F46" s="104"/>
    </row>
    <row r="47" spans="1:8" s="111" customFormat="1" ht="15" customHeight="1" x14ac:dyDescent="0.3">
      <c r="B47" s="152" t="s">
        <v>551</v>
      </c>
      <c r="C47" s="106"/>
      <c r="D47" s="106"/>
      <c r="F47" s="104"/>
    </row>
    <row r="48" spans="1:8" ht="15" customHeight="1" x14ac:dyDescent="0.3">
      <c r="A48" s="80"/>
      <c r="B48" s="80"/>
      <c r="C48" s="80"/>
      <c r="D48" s="80"/>
      <c r="E48" s="80"/>
      <c r="F48" s="6"/>
      <c r="G48" s="80"/>
      <c r="H48" s="80"/>
    </row>
    <row r="49" spans="1:8" ht="15" customHeight="1" x14ac:dyDescent="0.35">
      <c r="A49" s="110" t="s">
        <v>492</v>
      </c>
      <c r="B49" s="107"/>
      <c r="C49" s="107"/>
      <c r="D49" s="107"/>
      <c r="E49" s="80"/>
      <c r="F49" s="106"/>
      <c r="G49" s="80"/>
      <c r="H49" s="80"/>
    </row>
    <row r="50" spans="1:8" s="6" customFormat="1" ht="9.9" customHeight="1" x14ac:dyDescent="0.3">
      <c r="F50" s="106"/>
    </row>
    <row r="51" spans="1:8" s="111" customFormat="1" ht="15" customHeight="1" x14ac:dyDescent="0.3">
      <c r="B51" s="114" t="s">
        <v>553</v>
      </c>
      <c r="F51" s="12"/>
    </row>
    <row r="52" spans="1:8" ht="20.100000000000001" customHeight="1" x14ac:dyDescent="0.3">
      <c r="A52" s="80"/>
      <c r="B52" s="111"/>
      <c r="C52" s="111"/>
      <c r="D52" s="80"/>
      <c r="E52" s="80"/>
      <c r="F52" s="107"/>
      <c r="G52" s="80"/>
      <c r="H52" s="80"/>
    </row>
    <row r="53" spans="1:8" ht="20.100000000000001" customHeight="1" x14ac:dyDescent="0.3">
      <c r="A53" s="80"/>
      <c r="B53" s="111"/>
      <c r="C53" s="111"/>
      <c r="D53" s="80"/>
      <c r="E53" s="80"/>
      <c r="F53" s="6"/>
      <c r="G53" s="80"/>
      <c r="H53" s="80"/>
    </row>
    <row r="54" spans="1:8" s="7" customFormat="1" ht="20.100000000000001" customHeight="1" x14ac:dyDescent="0.3">
      <c r="A54" s="80"/>
      <c r="B54" s="80"/>
      <c r="C54" s="80"/>
      <c r="D54" s="80"/>
      <c r="E54" s="80"/>
      <c r="F54" s="106"/>
      <c r="G54" s="80"/>
      <c r="H54" s="80"/>
    </row>
    <row r="55" spans="1:8" ht="20.100000000000001" customHeight="1" x14ac:dyDescent="0.3">
      <c r="A55" s="80"/>
      <c r="B55" s="80"/>
      <c r="C55" s="80"/>
      <c r="D55" s="80"/>
      <c r="E55" s="80"/>
      <c r="F55" s="80"/>
      <c r="G55" s="80"/>
      <c r="H55" s="80"/>
    </row>
    <row r="56" spans="1:8" ht="20.100000000000001" customHeight="1" x14ac:dyDescent="0.3">
      <c r="A56" s="80"/>
      <c r="B56" s="80"/>
      <c r="C56" s="80"/>
      <c r="D56" s="80"/>
      <c r="E56" s="80"/>
      <c r="F56" s="80"/>
      <c r="G56" s="80"/>
      <c r="H56" s="80"/>
    </row>
    <row r="57" spans="1:8" s="7" customFormat="1" ht="20.100000000000001" customHeight="1" x14ac:dyDescent="0.3">
      <c r="A57" s="80"/>
      <c r="B57" s="80"/>
      <c r="C57" s="80"/>
      <c r="D57" s="80"/>
      <c r="E57" s="80"/>
      <c r="F57" s="107"/>
      <c r="G57" s="80"/>
      <c r="H57" s="80"/>
    </row>
    <row r="58" spans="1:8" ht="20.100000000000001" customHeight="1" x14ac:dyDescent="0.3">
      <c r="A58" s="80"/>
      <c r="B58" s="80"/>
      <c r="C58" s="80"/>
      <c r="D58" s="80"/>
      <c r="E58" s="80"/>
      <c r="F58" s="80"/>
      <c r="G58" s="80"/>
      <c r="H58" s="80"/>
    </row>
    <row r="59" spans="1:8" ht="15.6" x14ac:dyDescent="0.3">
      <c r="A59" s="80"/>
      <c r="B59" s="80"/>
      <c r="C59" s="105"/>
      <c r="D59" s="80"/>
      <c r="E59" s="80"/>
      <c r="F59" s="80"/>
      <c r="G59" s="80"/>
      <c r="H59" s="80"/>
    </row>
    <row r="60" spans="1:8" x14ac:dyDescent="0.3">
      <c r="A60" s="80"/>
      <c r="B60" s="80"/>
      <c r="C60" s="80"/>
      <c r="D60" s="80"/>
      <c r="E60" s="80"/>
      <c r="F60" s="80"/>
      <c r="G60" s="80"/>
      <c r="H60" s="80"/>
    </row>
    <row r="61" spans="1:8" x14ac:dyDescent="0.3">
      <c r="A61" s="80"/>
      <c r="B61" s="80"/>
      <c r="C61" s="80"/>
      <c r="D61" s="80"/>
      <c r="E61" s="80"/>
      <c r="F61" s="80"/>
      <c r="G61" s="80"/>
      <c r="H61" s="80"/>
    </row>
    <row r="62" spans="1:8" x14ac:dyDescent="0.3">
      <c r="A62" s="80"/>
      <c r="B62" s="80"/>
      <c r="C62" s="80"/>
      <c r="D62" s="80"/>
      <c r="E62" s="80"/>
      <c r="F62" s="80"/>
      <c r="G62" s="80"/>
      <c r="H62" s="80"/>
    </row>
    <row r="63" spans="1:8" x14ac:dyDescent="0.3">
      <c r="A63" s="80"/>
      <c r="B63" s="80"/>
      <c r="C63" s="80"/>
      <c r="D63" s="80"/>
      <c r="E63" s="80"/>
      <c r="F63" s="80"/>
      <c r="G63" s="80"/>
      <c r="H63" s="80"/>
    </row>
  </sheetData>
  <hyperlinks>
    <hyperlink ref="B34" location="'1.2 EFF. PAR CYCLE ET CLASSE'!A1" display="1.2 - Effectifs des élèves scolarisés par cycle et par classe" xr:uid="{00000000-0004-0000-0100-000000000000}"/>
    <hyperlink ref="B38" location="'2.1 EVOL. EFF. DEPUIS 2012'!A1" display="2.1 - Evolution des effectifs d'élèves depuis 2012" xr:uid="{00000000-0004-0000-0100-000001000000}"/>
    <hyperlink ref="B39" location="'2.2 EVOL. CLASS. DEPUIS 2012'!A1" display="2.2 - Evolution des effectifs de classe depuis 2012" xr:uid="{00000000-0004-0000-0100-000002000000}"/>
    <hyperlink ref="B43" location="'3.1 EFFECTIFS PAR CIRCONSCRIPTI'!A1" display="3.1 - Effectifs détaillés par circonscription" xr:uid="{00000000-0004-0000-0100-000003000000}"/>
    <hyperlink ref="B51" location="'4. CHAMP ET GLOSSAIRE'!A1" display="4.1 - Champ/Glossaire" xr:uid="{00000000-0004-0000-0100-000004000000}"/>
    <hyperlink ref="B33" location="'1.1 EFFECTIFS 1ER DEGRE'!A1" display="1.1 - Effectifs du 1er degré" xr:uid="{00000000-0004-0000-0100-000005000000}"/>
    <hyperlink ref="B44" location="'3.2 EFFECTIFS PAR COMMUNE'!Zone_d_impression" display="3.2 - Effectifs détaillés par commune" xr:uid="{00000000-0004-0000-0100-000006000000}"/>
    <hyperlink ref="B46" location="'3.4 EFFECTIFS ETS PUBLICS'!A1" display="3.4 - Effectifs détaillés par établissement - Public" xr:uid="{00000000-0004-0000-0100-000007000000}"/>
    <hyperlink ref="B47" location="'3.5 EFFECTIFS ETS PRIVES'!A1" display="3.5 - Effectifs détaillés par établissement - Privé" xr:uid="{00000000-0004-0000-0100-000008000000}"/>
    <hyperlink ref="B45" location="'3.3 CATOGRAPHIE EVO PAR COMMUNE'!A1" display="3.3- Catographie - évoltuition des effectifs par commune entre les rentrées 2023 et 2024" xr:uid="{3C5023B0-0CF9-41ED-B202-1D7F5D969350}"/>
  </hyperlinks>
  <printOptions horizontalCentered="1"/>
  <pageMargins left="0.15748031496062992" right="0.15748031496062992" top="0.39370078740157483" bottom="0.39370078740157483" header="0.31496062992125984" footer="0.15748031496062992"/>
  <pageSetup paperSize="9" orientation="landscape" r:id="rId1"/>
  <headerFooter>
    <oddFooter>&amp;R&amp;9Page &amp;P/&amp;N</oddFooter>
  </headerFooter>
  <rowBreaks count="1" manualBreakCount="1">
    <brk id="2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00B050"/>
  </sheetPr>
  <dimension ref="A1:L16"/>
  <sheetViews>
    <sheetView view="pageBreakPreview" zoomScale="80" zoomScaleNormal="100" zoomScaleSheetLayoutView="80" workbookViewId="0">
      <selection activeCell="K11" sqref="A1:XFD1048576"/>
    </sheetView>
  </sheetViews>
  <sheetFormatPr baseColWidth="10" defaultColWidth="11.44140625" defaultRowHeight="14.4" x14ac:dyDescent="0.3"/>
  <cols>
    <col min="1" max="1" width="25.6640625" style="56" customWidth="1"/>
    <col min="2" max="4" width="11.6640625" style="56" customWidth="1"/>
    <col min="5" max="5" width="1.6640625" style="56" customWidth="1"/>
    <col min="6" max="8" width="11.6640625" style="56" customWidth="1"/>
    <col min="9" max="9" width="1.6640625" style="56" customWidth="1"/>
    <col min="10" max="12" width="11.6640625" style="56" customWidth="1"/>
    <col min="13" max="16384" width="11.44140625" style="56"/>
  </cols>
  <sheetData>
    <row r="1" spans="1:12" s="31" customFormat="1" ht="21" x14ac:dyDescent="0.4">
      <c r="A1" s="145" t="s">
        <v>424</v>
      </c>
      <c r="B1" s="30"/>
      <c r="C1" s="30"/>
      <c r="D1" s="30"/>
      <c r="E1" s="30"/>
    </row>
    <row r="2" spans="1:12" s="31" customFormat="1" ht="20.100000000000001" customHeight="1" x14ac:dyDescent="0.35">
      <c r="A2" s="30"/>
      <c r="B2" s="30"/>
      <c r="C2" s="30"/>
      <c r="D2" s="30"/>
      <c r="E2" s="30"/>
    </row>
    <row r="3" spans="1:12" s="53" customFormat="1" ht="30" customHeight="1" x14ac:dyDescent="0.3">
      <c r="A3" s="51" t="s">
        <v>412</v>
      </c>
      <c r="B3" s="165" t="s">
        <v>411</v>
      </c>
      <c r="C3" s="165"/>
      <c r="D3" s="165"/>
      <c r="E3" s="52"/>
      <c r="F3" s="165" t="s">
        <v>77</v>
      </c>
      <c r="G3" s="165"/>
      <c r="H3" s="165"/>
      <c r="J3" s="166" t="s">
        <v>74</v>
      </c>
      <c r="K3" s="166"/>
      <c r="L3" s="166"/>
    </row>
    <row r="4" spans="1:12" ht="30" customHeight="1" x14ac:dyDescent="0.3">
      <c r="A4" s="54" t="s">
        <v>412</v>
      </c>
      <c r="B4" s="169">
        <v>47212</v>
      </c>
      <c r="C4" s="169"/>
      <c r="D4" s="169"/>
      <c r="E4" s="55"/>
      <c r="F4" s="169">
        <v>3273</v>
      </c>
      <c r="G4" s="169"/>
      <c r="H4" s="169"/>
      <c r="J4" s="167">
        <v>50485</v>
      </c>
      <c r="K4" s="167"/>
      <c r="L4" s="168"/>
    </row>
    <row r="5" spans="1:12" ht="39.9" customHeight="1" x14ac:dyDescent="0.3">
      <c r="A5" s="54"/>
      <c r="B5" s="55"/>
      <c r="C5" s="55"/>
      <c r="D5" s="55"/>
      <c r="E5" s="55"/>
      <c r="F5" s="55"/>
      <c r="G5" s="55"/>
      <c r="H5" s="55"/>
      <c r="J5" s="57"/>
      <c r="K5" s="57"/>
      <c r="L5" s="58"/>
    </row>
    <row r="6" spans="1:12" ht="30" customHeight="1" x14ac:dyDescent="0.3">
      <c r="A6" s="51" t="s">
        <v>478</v>
      </c>
      <c r="B6" s="165" t="s">
        <v>411</v>
      </c>
      <c r="C6" s="165"/>
      <c r="D6" s="165"/>
      <c r="E6" s="52"/>
      <c r="F6" s="165" t="s">
        <v>77</v>
      </c>
      <c r="G6" s="165"/>
      <c r="H6" s="165"/>
      <c r="I6" s="53"/>
      <c r="J6" s="166" t="s">
        <v>74</v>
      </c>
      <c r="K6" s="166"/>
      <c r="L6" s="166"/>
    </row>
    <row r="7" spans="1:12" ht="30" customHeight="1" x14ac:dyDescent="0.3">
      <c r="A7" s="59"/>
      <c r="B7" s="60" t="s">
        <v>413</v>
      </c>
      <c r="C7" s="60" t="s">
        <v>414</v>
      </c>
      <c r="D7" s="61" t="s">
        <v>75</v>
      </c>
      <c r="E7" s="62"/>
      <c r="F7" s="60" t="s">
        <v>413</v>
      </c>
      <c r="G7" s="60" t="s">
        <v>414</v>
      </c>
      <c r="H7" s="63" t="s">
        <v>75</v>
      </c>
      <c r="J7" s="60" t="s">
        <v>413</v>
      </c>
      <c r="K7" s="60" t="s">
        <v>414</v>
      </c>
      <c r="L7" s="63" t="s">
        <v>75</v>
      </c>
    </row>
    <row r="8" spans="1:12" ht="30" customHeight="1" x14ac:dyDescent="0.3">
      <c r="A8" s="64" t="s">
        <v>476</v>
      </c>
      <c r="B8" s="143">
        <v>49</v>
      </c>
      <c r="C8" s="143">
        <v>3</v>
      </c>
      <c r="D8" s="143">
        <v>52</v>
      </c>
      <c r="E8" s="141"/>
      <c r="F8" s="143">
        <v>0</v>
      </c>
      <c r="G8" s="143">
        <v>0</v>
      </c>
      <c r="H8" s="143">
        <v>0</v>
      </c>
      <c r="I8" s="142"/>
      <c r="J8" s="143">
        <v>49</v>
      </c>
      <c r="K8" s="143">
        <v>3</v>
      </c>
      <c r="L8" s="143">
        <v>52</v>
      </c>
    </row>
    <row r="9" spans="1:12" ht="30" customHeight="1" x14ac:dyDescent="0.3">
      <c r="A9" s="64" t="s">
        <v>477</v>
      </c>
      <c r="B9" s="143">
        <v>61</v>
      </c>
      <c r="C9" s="143">
        <v>4</v>
      </c>
      <c r="D9" s="143">
        <v>65</v>
      </c>
      <c r="E9" s="141"/>
      <c r="F9" s="143">
        <v>0</v>
      </c>
      <c r="G9" s="143">
        <v>2</v>
      </c>
      <c r="H9" s="143">
        <v>2</v>
      </c>
      <c r="I9" s="142"/>
      <c r="J9" s="143">
        <v>61</v>
      </c>
      <c r="K9" s="143">
        <v>6</v>
      </c>
      <c r="L9" s="143">
        <v>67</v>
      </c>
    </row>
    <row r="10" spans="1:12" ht="30" customHeight="1" x14ac:dyDescent="0.3">
      <c r="A10" s="54" t="s">
        <v>502</v>
      </c>
      <c r="B10" s="143">
        <v>61</v>
      </c>
      <c r="C10" s="143">
        <v>3</v>
      </c>
      <c r="D10" s="143">
        <v>64</v>
      </c>
      <c r="E10" s="141"/>
      <c r="F10" s="143">
        <v>0</v>
      </c>
      <c r="G10" s="143">
        <v>8</v>
      </c>
      <c r="H10" s="143">
        <v>8</v>
      </c>
      <c r="I10" s="142"/>
      <c r="J10" s="143">
        <v>61</v>
      </c>
      <c r="K10" s="143">
        <v>11</v>
      </c>
      <c r="L10" s="143">
        <v>72</v>
      </c>
    </row>
    <row r="11" spans="1:12" ht="39.9" customHeight="1" x14ac:dyDescent="0.3">
      <c r="A11" s="65"/>
      <c r="B11" s="38">
        <v>171</v>
      </c>
      <c r="C11" s="38">
        <v>10</v>
      </c>
      <c r="D11" s="38">
        <v>181</v>
      </c>
      <c r="E11" s="38"/>
      <c r="F11" s="38">
        <v>0</v>
      </c>
      <c r="G11" s="38">
        <v>10</v>
      </c>
      <c r="H11" s="38">
        <v>10</v>
      </c>
      <c r="J11" s="38">
        <v>171</v>
      </c>
      <c r="K11" s="38">
        <v>20</v>
      </c>
      <c r="L11" s="153">
        <v>191</v>
      </c>
    </row>
    <row r="12" spans="1:12" ht="14.25" customHeight="1" x14ac:dyDescent="0.3"/>
    <row r="13" spans="1:12" x14ac:dyDescent="0.3">
      <c r="A13" s="164" t="s">
        <v>503</v>
      </c>
      <c r="B13" s="164"/>
      <c r="C13" s="164"/>
      <c r="D13" s="164"/>
      <c r="E13" s="164"/>
      <c r="F13" s="164"/>
      <c r="G13" s="164"/>
      <c r="H13" s="164"/>
      <c r="I13" s="164"/>
      <c r="J13" s="164"/>
      <c r="K13" s="164"/>
      <c r="L13" s="164"/>
    </row>
    <row r="16" spans="1:12" x14ac:dyDescent="0.3">
      <c r="A16" s="140" t="s">
        <v>540</v>
      </c>
    </row>
  </sheetData>
  <mergeCells count="10">
    <mergeCell ref="A13:L13"/>
    <mergeCell ref="B6:D6"/>
    <mergeCell ref="F6:H6"/>
    <mergeCell ref="J6:L6"/>
    <mergeCell ref="J3:L3"/>
    <mergeCell ref="J4:L4"/>
    <mergeCell ref="F3:H3"/>
    <mergeCell ref="B3:D3"/>
    <mergeCell ref="B4:D4"/>
    <mergeCell ref="F4:H4"/>
  </mergeCells>
  <printOptions horizontalCentered="1"/>
  <pageMargins left="0.15748031496062992" right="0.15748031496062992" top="0.19685039370078741" bottom="0.27559055118110237" header="0.15748031496062992" footer="7.874015748031496E-2"/>
  <pageSetup paperSize="9" orientation="landscape" r:id="rId1"/>
  <headerFooter>
    <oddFooter>&amp;R&amp;9Page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00B050"/>
  </sheetPr>
  <dimension ref="A1:D29"/>
  <sheetViews>
    <sheetView view="pageBreakPreview" zoomScaleNormal="100" zoomScaleSheetLayoutView="100" workbookViewId="0">
      <selection activeCell="C16" sqref="A1:XFD1048576"/>
    </sheetView>
  </sheetViews>
  <sheetFormatPr baseColWidth="10" defaultColWidth="11.44140625" defaultRowHeight="13.8" x14ac:dyDescent="0.3"/>
  <cols>
    <col min="1" max="1" width="55.6640625" style="31" customWidth="1"/>
    <col min="2" max="4" width="26.6640625" style="48" customWidth="1"/>
    <col min="5" max="16384" width="11.44140625" style="31"/>
  </cols>
  <sheetData>
    <row r="1" spans="1:4" ht="18" x14ac:dyDescent="0.35">
      <c r="A1" s="30" t="s">
        <v>531</v>
      </c>
      <c r="B1" s="30"/>
      <c r="C1" s="30"/>
      <c r="D1" s="30"/>
    </row>
    <row r="2" spans="1:4" ht="20.100000000000001" customHeight="1" x14ac:dyDescent="0.35">
      <c r="A2" s="30"/>
      <c r="B2" s="30"/>
      <c r="C2" s="30"/>
      <c r="D2" s="30"/>
    </row>
    <row r="3" spans="1:4" s="35" customFormat="1" ht="30" customHeight="1" x14ac:dyDescent="0.3">
      <c r="A3" s="32" t="s">
        <v>532</v>
      </c>
      <c r="B3" s="33" t="s">
        <v>76</v>
      </c>
      <c r="C3" s="33" t="s">
        <v>77</v>
      </c>
      <c r="D3" s="34" t="s">
        <v>74</v>
      </c>
    </row>
    <row r="4" spans="1:4" s="35" customFormat="1" ht="17.100000000000001" customHeight="1" x14ac:dyDescent="0.3">
      <c r="A4" s="36" t="s">
        <v>420</v>
      </c>
      <c r="B4" s="37">
        <v>51</v>
      </c>
      <c r="C4" s="37">
        <v>8</v>
      </c>
      <c r="D4" s="38">
        <v>59</v>
      </c>
    </row>
    <row r="5" spans="1:4" ht="17.100000000000001" customHeight="1" x14ac:dyDescent="0.3">
      <c r="A5" s="39" t="s">
        <v>78</v>
      </c>
      <c r="B5" s="37">
        <v>4928</v>
      </c>
      <c r="C5" s="37">
        <v>395</v>
      </c>
      <c r="D5" s="38">
        <v>5323</v>
      </c>
    </row>
    <row r="6" spans="1:4" ht="17.100000000000001" customHeight="1" x14ac:dyDescent="0.3">
      <c r="A6" s="39" t="s">
        <v>79</v>
      </c>
      <c r="B6" s="37">
        <v>5947</v>
      </c>
      <c r="C6" s="37">
        <v>425</v>
      </c>
      <c r="D6" s="38">
        <v>6372</v>
      </c>
    </row>
    <row r="7" spans="1:4" ht="17.100000000000001" customHeight="1" x14ac:dyDescent="0.3">
      <c r="A7" s="39" t="s">
        <v>80</v>
      </c>
      <c r="B7" s="37">
        <v>6335</v>
      </c>
      <c r="C7" s="37">
        <v>431</v>
      </c>
      <c r="D7" s="38">
        <v>6766</v>
      </c>
    </row>
    <row r="8" spans="1:4" ht="17.100000000000001" customHeight="1" x14ac:dyDescent="0.3">
      <c r="A8" s="39" t="s">
        <v>547</v>
      </c>
      <c r="B8" s="37">
        <v>0</v>
      </c>
      <c r="C8" s="37">
        <v>0</v>
      </c>
      <c r="D8" s="38">
        <v>0</v>
      </c>
    </row>
    <row r="9" spans="1:4" s="41" customFormat="1" ht="20.100000000000001" customHeight="1" x14ac:dyDescent="0.3">
      <c r="A9" s="40" t="s">
        <v>75</v>
      </c>
      <c r="B9" s="38">
        <v>17261</v>
      </c>
      <c r="C9" s="38">
        <v>1259</v>
      </c>
      <c r="D9" s="38">
        <v>18520</v>
      </c>
    </row>
    <row r="10" spans="1:4" ht="14.4" x14ac:dyDescent="0.3">
      <c r="A10" s="42"/>
      <c r="B10" s="43"/>
      <c r="C10" s="43"/>
      <c r="D10" s="43"/>
    </row>
    <row r="11" spans="1:4" s="35" customFormat="1" ht="30" customHeight="1" x14ac:dyDescent="0.3">
      <c r="A11" s="32" t="s">
        <v>415</v>
      </c>
      <c r="B11" s="33" t="s">
        <v>76</v>
      </c>
      <c r="C11" s="33" t="s">
        <v>77</v>
      </c>
      <c r="D11" s="34" t="s">
        <v>74</v>
      </c>
    </row>
    <row r="12" spans="1:4" ht="17.100000000000001" customHeight="1" x14ac:dyDescent="0.3">
      <c r="A12" s="39" t="s">
        <v>6</v>
      </c>
      <c r="B12" s="37">
        <v>6236</v>
      </c>
      <c r="C12" s="37">
        <v>434</v>
      </c>
      <c r="D12" s="38">
        <v>6670</v>
      </c>
    </row>
    <row r="13" spans="1:4" ht="17.100000000000001" customHeight="1" x14ac:dyDescent="0.3">
      <c r="A13" s="39" t="s">
        <v>7</v>
      </c>
      <c r="B13" s="37">
        <v>6227</v>
      </c>
      <c r="C13" s="37">
        <v>401</v>
      </c>
      <c r="D13" s="38">
        <v>6628</v>
      </c>
    </row>
    <row r="14" spans="1:4" ht="17.100000000000001" customHeight="1" x14ac:dyDescent="0.3">
      <c r="A14" s="39" t="s">
        <v>8</v>
      </c>
      <c r="B14" s="37">
        <v>6100</v>
      </c>
      <c r="C14" s="37">
        <v>399</v>
      </c>
      <c r="D14" s="38">
        <v>6499</v>
      </c>
    </row>
    <row r="15" spans="1:4" ht="17.100000000000001" customHeight="1" x14ac:dyDescent="0.3">
      <c r="A15" s="39" t="s">
        <v>9</v>
      </c>
      <c r="B15" s="37">
        <v>5515</v>
      </c>
      <c r="C15" s="37">
        <v>369</v>
      </c>
      <c r="D15" s="38">
        <v>5884</v>
      </c>
    </row>
    <row r="16" spans="1:4" ht="17.100000000000001" customHeight="1" x14ac:dyDescent="0.3">
      <c r="A16" s="39" t="s">
        <v>10</v>
      </c>
      <c r="B16" s="37">
        <v>5371</v>
      </c>
      <c r="C16" s="37">
        <v>403</v>
      </c>
      <c r="D16" s="38">
        <v>5774</v>
      </c>
    </row>
    <row r="17" spans="1:4" ht="17.100000000000001" customHeight="1" x14ac:dyDescent="0.3">
      <c r="A17" s="39" t="s">
        <v>548</v>
      </c>
      <c r="B17" s="37">
        <v>7</v>
      </c>
      <c r="C17" s="37">
        <v>0</v>
      </c>
      <c r="D17" s="38">
        <v>7</v>
      </c>
    </row>
    <row r="18" spans="1:4" s="41" customFormat="1" ht="20.100000000000001" customHeight="1" x14ac:dyDescent="0.3">
      <c r="A18" s="40" t="s">
        <v>75</v>
      </c>
      <c r="B18" s="38">
        <v>29456</v>
      </c>
      <c r="C18" s="38">
        <v>2006</v>
      </c>
      <c r="D18" s="38">
        <v>31462</v>
      </c>
    </row>
    <row r="19" spans="1:4" ht="14.4" x14ac:dyDescent="0.3">
      <c r="A19" s="42"/>
      <c r="B19" s="43"/>
      <c r="C19" s="43"/>
      <c r="D19" s="43"/>
    </row>
    <row r="20" spans="1:4" ht="14.4" x14ac:dyDescent="0.3">
      <c r="A20" s="42"/>
      <c r="B20" s="43"/>
      <c r="C20" s="43"/>
      <c r="D20" s="43"/>
    </row>
    <row r="21" spans="1:4" ht="14.4" x14ac:dyDescent="0.3">
      <c r="A21" s="42"/>
      <c r="B21" s="43"/>
      <c r="C21" s="43"/>
      <c r="D21" s="43"/>
    </row>
    <row r="22" spans="1:4" s="35" customFormat="1" ht="30" customHeight="1" x14ac:dyDescent="0.3">
      <c r="A22" s="32" t="s">
        <v>533</v>
      </c>
      <c r="B22" s="33" t="s">
        <v>76</v>
      </c>
      <c r="C22" s="33" t="s">
        <v>77</v>
      </c>
      <c r="D22" s="34" t="s">
        <v>74</v>
      </c>
    </row>
    <row r="23" spans="1:4" ht="17.100000000000001" customHeight="1" x14ac:dyDescent="0.3">
      <c r="A23" s="39" t="s">
        <v>11</v>
      </c>
      <c r="B23" s="37">
        <v>495</v>
      </c>
      <c r="C23" s="37">
        <v>8</v>
      </c>
      <c r="D23" s="38">
        <v>503</v>
      </c>
    </row>
    <row r="24" spans="1:4" s="41" customFormat="1" ht="20.100000000000001" customHeight="1" x14ac:dyDescent="0.3">
      <c r="A24" s="40" t="s">
        <v>75</v>
      </c>
      <c r="B24" s="38">
        <v>495</v>
      </c>
      <c r="C24" s="38">
        <v>8</v>
      </c>
      <c r="D24" s="38">
        <v>503</v>
      </c>
    </row>
    <row r="25" spans="1:4" ht="14.4" x14ac:dyDescent="0.3">
      <c r="A25" s="42"/>
      <c r="B25" s="43"/>
      <c r="C25" s="43"/>
      <c r="D25" s="43"/>
    </row>
    <row r="26" spans="1:4" s="46" customFormat="1" ht="39.9" customHeight="1" x14ac:dyDescent="0.3">
      <c r="A26" s="44" t="s">
        <v>398</v>
      </c>
      <c r="B26" s="45">
        <v>47212</v>
      </c>
      <c r="C26" s="45">
        <v>3273</v>
      </c>
      <c r="D26" s="45">
        <v>50485</v>
      </c>
    </row>
    <row r="27" spans="1:4" x14ac:dyDescent="0.3">
      <c r="A27" s="47" t="s">
        <v>46</v>
      </c>
    </row>
    <row r="28" spans="1:4" s="49" customFormat="1" ht="10.199999999999999" x14ac:dyDescent="0.2">
      <c r="B28" s="50"/>
      <c r="C28" s="50"/>
      <c r="D28" s="50"/>
    </row>
    <row r="29" spans="1:4" x14ac:dyDescent="0.3">
      <c r="A29" s="140" t="s">
        <v>540</v>
      </c>
    </row>
  </sheetData>
  <printOptions horizontalCentered="1"/>
  <pageMargins left="0.15748031496062992" right="0.15748031496062992" top="0.15748031496062992" bottom="0.39370078740157483" header="0.15748031496062992" footer="0.15748031496062992"/>
  <pageSetup paperSize="9" scale="97" orientation="landscape" r:id="rId1"/>
  <headerFooter>
    <oddFooter>&amp;R&amp;9Page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FDE75-ED6E-40D2-B9F9-7D854EA88B93}">
  <sheetPr codeName="Feuil12">
    <tabColor rgb="FF00B050"/>
  </sheetPr>
  <dimension ref="A1:L6"/>
  <sheetViews>
    <sheetView workbookViewId="0">
      <selection activeCell="E11" sqref="E11"/>
    </sheetView>
  </sheetViews>
  <sheetFormatPr baseColWidth="10" defaultRowHeight="14.4" x14ac:dyDescent="0.3"/>
  <sheetData>
    <row r="1" spans="1:12" x14ac:dyDescent="0.3">
      <c r="A1" s="25"/>
      <c r="B1" s="26" t="s">
        <v>43</v>
      </c>
      <c r="C1" s="26" t="s">
        <v>44</v>
      </c>
      <c r="D1" s="26" t="s">
        <v>45</v>
      </c>
      <c r="E1" s="26">
        <v>2018</v>
      </c>
      <c r="F1" s="26">
        <v>2019</v>
      </c>
      <c r="G1" s="26" t="s">
        <v>480</v>
      </c>
      <c r="H1" s="26" t="s">
        <v>493</v>
      </c>
      <c r="I1" s="26" t="s">
        <v>519</v>
      </c>
      <c r="J1" s="26" t="s">
        <v>527</v>
      </c>
      <c r="K1" s="26">
        <v>2024</v>
      </c>
      <c r="L1" s="26">
        <v>2025</v>
      </c>
    </row>
    <row r="2" spans="1:12" x14ac:dyDescent="0.3">
      <c r="A2" s="23" t="s">
        <v>559</v>
      </c>
      <c r="B2" s="154">
        <f>'2.1 EVOL. EFF. DEPUIS 2015'!B4/'2.1 EVOL. EFF. DEPUIS 2015'!$B4*100</f>
        <v>100</v>
      </c>
      <c r="C2" s="154">
        <f>'2.1 EVOL. EFF. DEPUIS 2015'!C4/'2.1 EVOL. EFF. DEPUIS 2015'!$B4*100</f>
        <v>99.050308008213548</v>
      </c>
      <c r="D2" s="154">
        <f>'2.1 EVOL. EFF. DEPUIS 2015'!D4/'2.1 EVOL. EFF. DEPUIS 2015'!$B4*100</f>
        <v>98.504876796714584</v>
      </c>
      <c r="E2" s="154">
        <f>'2.1 EVOL. EFF. DEPUIS 2015'!E4/'2.1 EVOL. EFF. DEPUIS 2015'!$B4*100</f>
        <v>98.80005133470226</v>
      </c>
      <c r="F2" s="154">
        <f>'2.1 EVOL. EFF. DEPUIS 2015'!F4/'2.1 EVOL. EFF. DEPUIS 2015'!$B4*100</f>
        <v>103.7538501026694</v>
      </c>
      <c r="G2" s="154">
        <f>'2.1 EVOL. EFF. DEPUIS 2015'!G4/'2.1 EVOL. EFF. DEPUIS 2015'!$B4*100</f>
        <v>105.3388090349076</v>
      </c>
      <c r="H2" s="154">
        <f>'2.1 EVOL. EFF. DEPUIS 2015'!H4/'2.1 EVOL. EFF. DEPUIS 2015'!$B4*100</f>
        <v>111.23588295687885</v>
      </c>
      <c r="I2" s="154">
        <f>'2.1 EVOL. EFF. DEPUIS 2015'!I4/'2.1 EVOL. EFF. DEPUIS 2015'!$B4*100</f>
        <v>118.79491786447637</v>
      </c>
      <c r="J2" s="154">
        <f>'2.1 EVOL. EFF. DEPUIS 2015'!J4/'2.1 EVOL. EFF. DEPUIS 2015'!$B4*100</f>
        <v>120.82263860369611</v>
      </c>
      <c r="K2" s="154">
        <f>'2.1 EVOL. EFF. DEPUIS 2015'!K4/'2.1 EVOL. EFF. DEPUIS 2015'!$B4*100</f>
        <v>119.9435318275154</v>
      </c>
      <c r="L2" s="154">
        <f>'2.1 EVOL. EFF. DEPUIS 2015'!L4/'2.1 EVOL. EFF. DEPUIS 2015'!$B4*100</f>
        <v>118.83983572895278</v>
      </c>
    </row>
    <row r="3" spans="1:12" x14ac:dyDescent="0.3">
      <c r="A3" s="23" t="s">
        <v>560</v>
      </c>
      <c r="B3" s="7">
        <f>'2.1 EVOL. EFF. DEPUIS 2015'!B5/'2.1 EVOL. EFF. DEPUIS 2015'!$B5*100</f>
        <v>100</v>
      </c>
      <c r="C3" s="7">
        <f>'2.1 EVOL. EFF. DEPUIS 2015'!C5/'2.1 EVOL. EFF. DEPUIS 2015'!$B5*100</f>
        <v>98.631413429619712</v>
      </c>
      <c r="D3" s="7">
        <f>'2.1 EVOL. EFF. DEPUIS 2015'!D5/'2.1 EVOL. EFF. DEPUIS 2015'!$B5*100</f>
        <v>99.033253741773919</v>
      </c>
      <c r="E3" s="7">
        <f>'2.1 EVOL. EFF. DEPUIS 2015'!E5/'2.1 EVOL. EFF. DEPUIS 2015'!$B5*100</f>
        <v>99.609807233125608</v>
      </c>
      <c r="F3" s="7">
        <f>'2.1 EVOL. EFF. DEPUIS 2015'!F5/'2.1 EVOL. EFF. DEPUIS 2015'!$B5*100</f>
        <v>102.31203773804671</v>
      </c>
      <c r="G3" s="7">
        <f>'2.1 EVOL. EFF. DEPUIS 2015'!G5/'2.1 EVOL. EFF. DEPUIS 2015'!$B5*100</f>
        <v>101.45011938733913</v>
      </c>
      <c r="H3" s="7">
        <f>'2.1 EVOL. EFF. DEPUIS 2015'!H5/'2.1 EVOL. EFF. DEPUIS 2015'!$B5*100</f>
        <v>102.28291887484713</v>
      </c>
      <c r="I3" s="7">
        <f>'2.1 EVOL. EFF. DEPUIS 2015'!I5/'2.1 EVOL. EFF. DEPUIS 2015'!$B5*100</f>
        <v>103.15066099819464</v>
      </c>
      <c r="J3" s="7">
        <f>'2.1 EVOL. EFF. DEPUIS 2015'!J5/'2.1 EVOL. EFF. DEPUIS 2015'!$B5*100</f>
        <v>107.32630598101449</v>
      </c>
      <c r="K3" s="7">
        <f>'2.1 EVOL. EFF. DEPUIS 2015'!K5/'2.1 EVOL. EFF. DEPUIS 2015'!$B5*100</f>
        <v>111.61842641663269</v>
      </c>
      <c r="L3" s="7">
        <f>'2.1 EVOL. EFF. DEPUIS 2015'!L5/'2.1 EVOL. EFF. DEPUIS 2015'!$B5*100</f>
        <v>115.29322695241977</v>
      </c>
    </row>
    <row r="4" spans="1:12" x14ac:dyDescent="0.3">
      <c r="A4" s="23" t="s">
        <v>561</v>
      </c>
      <c r="B4" s="7">
        <f>'2.1 EVOL. EFF. DEPUIS 2015'!B6/'2.1 EVOL. EFF. DEPUIS 2015'!$B6*100</f>
        <v>100</v>
      </c>
      <c r="C4" s="7">
        <f>'2.1 EVOL. EFF. DEPUIS 2015'!C6/'2.1 EVOL. EFF. DEPUIS 2015'!$B6*100</f>
        <v>101.40144665461122</v>
      </c>
      <c r="D4" s="7">
        <f>'2.1 EVOL. EFF. DEPUIS 2015'!D6/'2.1 EVOL. EFF. DEPUIS 2015'!$B6*100</f>
        <v>101.35623869801084</v>
      </c>
      <c r="E4" s="7">
        <f>'2.1 EVOL. EFF. DEPUIS 2015'!E6/'2.1 EVOL. EFF. DEPUIS 2015'!$B6*100</f>
        <v>102.43218806509947</v>
      </c>
      <c r="F4" s="7">
        <f>'2.1 EVOL. EFF. DEPUIS 2015'!F6/'2.1 EVOL. EFF. DEPUIS 2015'!$B6*100</f>
        <v>103.86075949367088</v>
      </c>
      <c r="G4" s="7">
        <f>'2.1 EVOL. EFF. DEPUIS 2015'!G6/'2.1 EVOL. EFF. DEPUIS 2015'!$B6*100</f>
        <v>105.56962025316456</v>
      </c>
      <c r="H4" s="7">
        <f>'2.1 EVOL. EFF. DEPUIS 2015'!H6/'2.1 EVOL. EFF. DEPUIS 2015'!$B6*100</f>
        <v>107.45931283905968</v>
      </c>
      <c r="I4" s="7">
        <f>'2.1 EVOL. EFF. DEPUIS 2015'!I6/'2.1 EVOL. EFF. DEPUIS 2015'!$B6*100</f>
        <v>105.1989150090416</v>
      </c>
      <c r="J4" s="7">
        <f>'2.1 EVOL. EFF. DEPUIS 2015'!J6/'2.1 EVOL. EFF. DEPUIS 2015'!$B6*100</f>
        <v>103.39963833634719</v>
      </c>
      <c r="K4" s="7">
        <f>'2.1 EVOL. EFF. DEPUIS 2015'!K6/'2.1 EVOL. EFF. DEPUIS 2015'!$B6*100</f>
        <v>103.21880650994575</v>
      </c>
      <c r="L4" s="7">
        <f>'2.1 EVOL. EFF. DEPUIS 2015'!L6/'2.1 EVOL. EFF. DEPUIS 2015'!$B6*100</f>
        <v>105.47016274864376</v>
      </c>
    </row>
    <row r="5" spans="1:12" x14ac:dyDescent="0.3">
      <c r="A5" s="23" t="s">
        <v>21</v>
      </c>
      <c r="B5" s="7">
        <f>'2.1 EVOL. EFF. DEPUIS 2015'!B7/'2.1 EVOL. EFF. DEPUIS 2015'!$B7*100</f>
        <v>100</v>
      </c>
      <c r="C5" s="7">
        <f>'2.1 EVOL. EFF. DEPUIS 2015'!C7/'2.1 EVOL. EFF. DEPUIS 2015'!$B7*100</f>
        <v>100</v>
      </c>
      <c r="D5" s="7">
        <f>'2.1 EVOL. EFF. DEPUIS 2015'!D7/'2.1 EVOL. EFF. DEPUIS 2015'!$B7*100</f>
        <v>97.510373443983397</v>
      </c>
      <c r="E5" s="7">
        <f>'2.1 EVOL. EFF. DEPUIS 2015'!E7/'2.1 EVOL. EFF. DEPUIS 2015'!$B7*100</f>
        <v>105.60165975103735</v>
      </c>
      <c r="F5" s="7">
        <f>'2.1 EVOL. EFF. DEPUIS 2015'!F7/'2.1 EVOL. EFF. DEPUIS 2015'!$B7*100</f>
        <v>73.858921161825734</v>
      </c>
      <c r="G5" s="7">
        <f>'2.1 EVOL. EFF. DEPUIS 2015'!G7/'2.1 EVOL. EFF. DEPUIS 2015'!$B7*100</f>
        <v>23.651452282157674</v>
      </c>
      <c r="H5" s="7">
        <f>'2.1 EVOL. EFF. DEPUIS 2015'!H7/'2.1 EVOL. EFF. DEPUIS 2015'!$B7*100</f>
        <v>77.800829875518673</v>
      </c>
      <c r="I5" s="7">
        <f>'2.1 EVOL. EFF. DEPUIS 2015'!I7/'2.1 EVOL. EFF. DEPUIS 2015'!$B7*100</f>
        <v>80.08298755186722</v>
      </c>
      <c r="J5" s="7">
        <f>'2.1 EVOL. EFF. DEPUIS 2015'!J7/'2.1 EVOL. EFF. DEPUIS 2015'!$B7*100</f>
        <v>85.062240663900411</v>
      </c>
      <c r="K5" s="7">
        <f>'2.1 EVOL. EFF. DEPUIS 2015'!K7/'2.1 EVOL. EFF. DEPUIS 2015'!$B7*100</f>
        <v>97.095435684647299</v>
      </c>
      <c r="L5" s="7">
        <f>'2.1 EVOL. EFF. DEPUIS 2015'!L7/'2.1 EVOL. EFF. DEPUIS 2015'!$B7*100</f>
        <v>104.35684647302905</v>
      </c>
    </row>
    <row r="6" spans="1:12" x14ac:dyDescent="0.3">
      <c r="A6" s="28" t="s">
        <v>75</v>
      </c>
      <c r="B6" s="7">
        <f>'2.1 EVOL. EFF. DEPUIS 2015'!B8/'2.1 EVOL. EFF. DEPUIS 2015'!$B8*100</f>
        <v>100</v>
      </c>
      <c r="C6" s="7">
        <f>'2.1 EVOL. EFF. DEPUIS 2015'!C8/'2.1 EVOL. EFF. DEPUIS 2015'!$B8*100</f>
        <v>99.485292457728519</v>
      </c>
      <c r="D6" s="7">
        <f>'2.1 EVOL. EFF. DEPUIS 2015'!D8/'2.1 EVOL. EFF. DEPUIS 2015'!$B8*100</f>
        <v>99.410795313452383</v>
      </c>
      <c r="E6" s="7">
        <f>'2.1 EVOL. EFF. DEPUIS 2015'!E8/'2.1 EVOL. EFF. DEPUIS 2015'!$B8*100</f>
        <v>100.09481454726054</v>
      </c>
      <c r="F6" s="7">
        <f>'2.1 EVOL. EFF. DEPUIS 2015'!F8/'2.1 EVOL. EFF. DEPUIS 2015'!$B8*100</f>
        <v>102.89635866988735</v>
      </c>
      <c r="G6" s="7">
        <f>'2.1 EVOL. EFF. DEPUIS 2015'!G8/'2.1 EVOL. EFF. DEPUIS 2015'!$B8*100</f>
        <v>103.00020317402985</v>
      </c>
      <c r="H6" s="7">
        <f>'2.1 EVOL. EFF. DEPUIS 2015'!H8/'2.1 EVOL. EFF. DEPUIS 2015'!$B8*100</f>
        <v>106.45867665981893</v>
      </c>
      <c r="I6" s="7">
        <f>'2.1 EVOL. EFF. DEPUIS 2015'!I8/'2.1 EVOL. EFF. DEPUIS 2015'!$B8*100</f>
        <v>108.91482493171094</v>
      </c>
      <c r="J6" s="7">
        <f>'2.1 EVOL. EFF. DEPUIS 2015'!J8/'2.1 EVOL. EFF. DEPUIS 2015'!$B8*100</f>
        <v>110.85175068289048</v>
      </c>
      <c r="K6" s="7">
        <f>'2.1 EVOL. EFF. DEPUIS 2015'!K8/'2.1 EVOL. EFF. DEPUIS 2015'!$B8*100</f>
        <v>112.29202880556247</v>
      </c>
      <c r="L6" s="7">
        <f>'2.1 EVOL. EFF. DEPUIS 2015'!L8/'2.1 EVOL. EFF. DEPUIS 2015'!$B8*100</f>
        <v>113.96934329638574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00B050"/>
  </sheetPr>
  <dimension ref="A1:L36"/>
  <sheetViews>
    <sheetView view="pageBreakPreview" topLeftCell="A13" zoomScale="115" zoomScaleNormal="115" zoomScaleSheetLayoutView="115" workbookViewId="0">
      <selection activeCell="J8" sqref="J8"/>
    </sheetView>
  </sheetViews>
  <sheetFormatPr baseColWidth="10" defaultColWidth="11.44140625" defaultRowHeight="14.4" x14ac:dyDescent="0.3"/>
  <cols>
    <col min="1" max="1" width="16.6640625" style="8" customWidth="1"/>
    <col min="2" max="9" width="11.6640625" style="8" customWidth="1"/>
    <col min="10" max="10" width="11.6640625" style="9" customWidth="1"/>
    <col min="11" max="12" width="11.6640625" style="6" customWidth="1"/>
    <col min="13" max="16384" width="11.44140625" style="6"/>
  </cols>
  <sheetData>
    <row r="1" spans="1:12" ht="18" x14ac:dyDescent="0.35">
      <c r="A1" s="21" t="s">
        <v>556</v>
      </c>
    </row>
    <row r="2" spans="1:12" ht="20.100000000000001" customHeight="1" x14ac:dyDescent="0.35">
      <c r="A2" s="21"/>
    </row>
    <row r="3" spans="1:12" s="10" customFormat="1" ht="35.1" customHeight="1" x14ac:dyDescent="0.3">
      <c r="A3" s="25" t="s">
        <v>42</v>
      </c>
      <c r="B3" s="26" t="s">
        <v>43</v>
      </c>
      <c r="C3" s="26" t="s">
        <v>44</v>
      </c>
      <c r="D3" s="26" t="s">
        <v>45</v>
      </c>
      <c r="E3" s="26" t="s">
        <v>72</v>
      </c>
      <c r="F3" s="26" t="s">
        <v>426</v>
      </c>
      <c r="G3" s="26" t="s">
        <v>480</v>
      </c>
      <c r="H3" s="26" t="s">
        <v>493</v>
      </c>
      <c r="I3" s="26" t="s">
        <v>519</v>
      </c>
      <c r="J3" s="26" t="s">
        <v>527</v>
      </c>
      <c r="K3" s="26" t="s">
        <v>534</v>
      </c>
      <c r="L3" s="26" t="s">
        <v>555</v>
      </c>
    </row>
    <row r="4" spans="1:12" s="11" customFormat="1" ht="30" customHeight="1" x14ac:dyDescent="0.3">
      <c r="A4" s="23" t="s">
        <v>557</v>
      </c>
      <c r="B4" s="27">
        <v>15584</v>
      </c>
      <c r="C4" s="27">
        <v>15436</v>
      </c>
      <c r="D4" s="27">
        <v>15351</v>
      </c>
      <c r="E4" s="27">
        <v>15397</v>
      </c>
      <c r="F4" s="27">
        <v>16169</v>
      </c>
      <c r="G4" s="27">
        <v>16416</v>
      </c>
      <c r="H4" s="27">
        <v>17335</v>
      </c>
      <c r="I4" s="27">
        <v>18513</v>
      </c>
      <c r="J4" s="27">
        <v>18829</v>
      </c>
      <c r="K4" s="27">
        <v>18692</v>
      </c>
      <c r="L4" s="27">
        <v>18520</v>
      </c>
    </row>
    <row r="5" spans="1:12" s="11" customFormat="1" ht="30" customHeight="1" x14ac:dyDescent="0.3">
      <c r="A5" s="23" t="s">
        <v>535</v>
      </c>
      <c r="B5" s="27">
        <v>17171</v>
      </c>
      <c r="C5" s="27">
        <v>16936</v>
      </c>
      <c r="D5" s="27">
        <v>17005</v>
      </c>
      <c r="E5" s="27">
        <v>17104</v>
      </c>
      <c r="F5" s="27">
        <v>17568</v>
      </c>
      <c r="G5" s="27">
        <v>17420</v>
      </c>
      <c r="H5" s="27">
        <v>17563</v>
      </c>
      <c r="I5" s="27">
        <v>17712</v>
      </c>
      <c r="J5" s="27">
        <v>18429</v>
      </c>
      <c r="K5" s="27">
        <v>19166</v>
      </c>
      <c r="L5" s="27">
        <v>19797</v>
      </c>
    </row>
    <row r="6" spans="1:12" s="11" customFormat="1" ht="30" customHeight="1" x14ac:dyDescent="0.3">
      <c r="A6" s="23" t="s">
        <v>536</v>
      </c>
      <c r="B6" s="27">
        <v>11060</v>
      </c>
      <c r="C6" s="27">
        <v>11215</v>
      </c>
      <c r="D6" s="27">
        <v>11210</v>
      </c>
      <c r="E6" s="27">
        <v>11329</v>
      </c>
      <c r="F6" s="27">
        <v>11487</v>
      </c>
      <c r="G6" s="27">
        <v>11676</v>
      </c>
      <c r="H6" s="27">
        <v>11885</v>
      </c>
      <c r="I6" s="27">
        <v>11635</v>
      </c>
      <c r="J6" s="27">
        <v>11436</v>
      </c>
      <c r="K6" s="27">
        <v>11416</v>
      </c>
      <c r="L6" s="27">
        <v>11665</v>
      </c>
    </row>
    <row r="7" spans="1:12" s="11" customFormat="1" ht="30" customHeight="1" x14ac:dyDescent="0.3">
      <c r="A7" s="23" t="s">
        <v>21</v>
      </c>
      <c r="B7" s="27">
        <v>482</v>
      </c>
      <c r="C7" s="27">
        <v>482</v>
      </c>
      <c r="D7" s="27">
        <v>470</v>
      </c>
      <c r="E7" s="27">
        <v>509</v>
      </c>
      <c r="F7" s="27">
        <v>356</v>
      </c>
      <c r="G7" s="27">
        <v>114</v>
      </c>
      <c r="H7" s="27">
        <v>375</v>
      </c>
      <c r="I7" s="27">
        <v>386</v>
      </c>
      <c r="J7" s="27">
        <v>410</v>
      </c>
      <c r="K7" s="27">
        <v>468</v>
      </c>
      <c r="L7" s="27">
        <v>503</v>
      </c>
    </row>
    <row r="8" spans="1:12" s="12" customFormat="1" ht="39.9" customHeight="1" x14ac:dyDescent="0.3">
      <c r="A8" s="28" t="s">
        <v>75</v>
      </c>
      <c r="B8" s="24">
        <v>44297</v>
      </c>
      <c r="C8" s="24">
        <v>44069</v>
      </c>
      <c r="D8" s="24">
        <v>44036</v>
      </c>
      <c r="E8" s="24">
        <v>44339</v>
      </c>
      <c r="F8" s="24">
        <v>45580</v>
      </c>
      <c r="G8" s="24">
        <v>45626</v>
      </c>
      <c r="H8" s="24">
        <v>47158</v>
      </c>
      <c r="I8" s="24">
        <v>48246</v>
      </c>
      <c r="J8" s="128">
        <v>49104</v>
      </c>
      <c r="K8" s="128">
        <f>SUM(K4:K7)</f>
        <v>49742</v>
      </c>
      <c r="L8" s="128">
        <f>SUM(L4:L7)</f>
        <v>50485</v>
      </c>
    </row>
    <row r="9" spans="1:12" x14ac:dyDescent="0.3">
      <c r="A9" s="140" t="s">
        <v>540</v>
      </c>
    </row>
    <row r="10" spans="1:12" x14ac:dyDescent="0.3">
      <c r="A10" s="22"/>
    </row>
    <row r="11" spans="1:12" ht="35.1" customHeight="1" x14ac:dyDescent="0.3"/>
    <row r="12" spans="1:12" ht="35.1" customHeight="1" x14ac:dyDescent="0.3"/>
    <row r="16" spans="1:12" ht="25.8" x14ac:dyDescent="0.5">
      <c r="A16" s="13"/>
    </row>
    <row r="26" spans="1:12" ht="30" customHeight="1" x14ac:dyDescent="0.3">
      <c r="A26" s="170" t="s">
        <v>558</v>
      </c>
      <c r="B26" s="170"/>
      <c r="C26" s="170"/>
      <c r="D26" s="170"/>
      <c r="E26" s="170"/>
      <c r="F26" s="170"/>
      <c r="G26" s="170"/>
      <c r="H26" s="170"/>
      <c r="I26" s="170"/>
      <c r="J26" s="170"/>
      <c r="K26" s="170"/>
      <c r="L26" s="170"/>
    </row>
    <row r="27" spans="1:12" x14ac:dyDescent="0.3">
      <c r="A27" s="29" t="s">
        <v>484</v>
      </c>
      <c r="B27" s="29" t="s">
        <v>624</v>
      </c>
      <c r="C27" s="29"/>
      <c r="D27" s="29"/>
      <c r="E27" s="29"/>
      <c r="F27" s="29"/>
      <c r="G27" s="29"/>
      <c r="H27" s="29"/>
      <c r="I27" s="29"/>
      <c r="J27" s="29"/>
      <c r="K27" s="29"/>
      <c r="L27" s="29"/>
    </row>
    <row r="28" spans="1:12" ht="22.8" customHeight="1" x14ac:dyDescent="0.3"/>
    <row r="29" spans="1:12" ht="13.8" customHeight="1" x14ac:dyDescent="0.3"/>
    <row r="30" spans="1:12" ht="13.8" customHeight="1" x14ac:dyDescent="0.3"/>
    <row r="31" spans="1:12" ht="13.8" customHeight="1" x14ac:dyDescent="0.3"/>
    <row r="32" spans="1:12" ht="13.8" customHeight="1" x14ac:dyDescent="0.3"/>
    <row r="33" spans="1:11" ht="13.8" customHeight="1" x14ac:dyDescent="0.3"/>
    <row r="34" spans="1:11" x14ac:dyDescent="0.3">
      <c r="A34" s="23"/>
      <c r="B34" s="24"/>
      <c r="C34" s="24"/>
      <c r="D34" s="24"/>
      <c r="E34" s="24"/>
      <c r="F34" s="24"/>
      <c r="G34" s="24"/>
      <c r="H34" s="24"/>
      <c r="I34" s="24"/>
      <c r="J34" s="24"/>
      <c r="K34" s="24"/>
    </row>
    <row r="35" spans="1:11" x14ac:dyDescent="0.3">
      <c r="A35" s="23"/>
      <c r="B35" s="24"/>
      <c r="C35" s="24"/>
      <c r="D35" s="24"/>
      <c r="E35" s="24"/>
      <c r="F35" s="24"/>
      <c r="G35" s="24"/>
      <c r="H35" s="24"/>
      <c r="I35" s="24"/>
      <c r="J35" s="24"/>
      <c r="K35" s="24"/>
    </row>
    <row r="36" spans="1:11" x14ac:dyDescent="0.3">
      <c r="A36" s="23"/>
      <c r="B36" s="24"/>
      <c r="C36" s="24"/>
      <c r="D36" s="24"/>
      <c r="E36" s="24"/>
      <c r="F36" s="24"/>
      <c r="G36" s="24"/>
      <c r="H36" s="24"/>
      <c r="I36" s="24"/>
      <c r="J36" s="24"/>
      <c r="K36" s="24"/>
    </row>
  </sheetData>
  <mergeCells count="1">
    <mergeCell ref="A26:L26"/>
  </mergeCells>
  <phoneticPr fontId="69" type="noConversion"/>
  <printOptions horizontalCentered="1"/>
  <pageMargins left="0.15748031496062992" right="0.15748031496062992" top="0.15748031496062992" bottom="0.15748031496062992" header="0.31496062992125984" footer="0.15748031496062992"/>
  <pageSetup paperSize="9" scale="91" orientation="landscape" r:id="rId1"/>
  <headerFooter>
    <oddFooter>&amp;R&amp;9Page &amp;P/&amp;N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948FF-57EB-45E6-9667-75BD896254E9}">
  <sheetPr codeName="Feuil13">
    <tabColor rgb="FF00B050"/>
  </sheetPr>
  <dimension ref="A1:L6"/>
  <sheetViews>
    <sheetView workbookViewId="0">
      <selection activeCell="A2" sqref="A2"/>
    </sheetView>
  </sheetViews>
  <sheetFormatPr baseColWidth="10" defaultRowHeight="14.4" x14ac:dyDescent="0.3"/>
  <sheetData>
    <row r="1" spans="1:12" x14ac:dyDescent="0.3">
      <c r="A1" s="25"/>
      <c r="B1" s="26" t="s">
        <v>43</v>
      </c>
      <c r="C1" s="26" t="s">
        <v>44</v>
      </c>
      <c r="D1" s="26" t="s">
        <v>45</v>
      </c>
      <c r="E1" s="26" t="s">
        <v>508</v>
      </c>
      <c r="F1" s="26" t="s">
        <v>509</v>
      </c>
      <c r="G1" s="26" t="s">
        <v>480</v>
      </c>
      <c r="H1" s="26" t="s">
        <v>493</v>
      </c>
      <c r="I1" s="26" t="s">
        <v>519</v>
      </c>
      <c r="J1" s="26" t="s">
        <v>527</v>
      </c>
      <c r="K1" s="26">
        <v>2024</v>
      </c>
      <c r="L1" s="26">
        <v>2025</v>
      </c>
    </row>
    <row r="2" spans="1:12" ht="43.2" x14ac:dyDescent="0.3">
      <c r="A2" s="23" t="s">
        <v>73</v>
      </c>
      <c r="B2" s="7">
        <f>'2.2 EVOL. CLASS. DEPUIS 2015'!B4/'2.2 EVOL. CLASS. DEPUIS 2015'!$B4*100</f>
        <v>100</v>
      </c>
      <c r="C2" s="7">
        <f>'2.2 EVOL. CLASS. DEPUIS 2015'!C4/'2.2 EVOL. CLASS. DEPUIS 2015'!$B4*100</f>
        <v>102.62345679012346</v>
      </c>
      <c r="D2" s="7">
        <f>'2.2 EVOL. CLASS. DEPUIS 2015'!D4/'2.2 EVOL. CLASS. DEPUIS 2015'!$B4*100</f>
        <v>101.69753086419753</v>
      </c>
      <c r="E2" s="7">
        <f>'2.2 EVOL. CLASS. DEPUIS 2015'!E4/'2.2 EVOL. CLASS. DEPUIS 2015'!$B4*100</f>
        <v>103.24074074074075</v>
      </c>
      <c r="F2" s="7">
        <f>'2.2 EVOL. CLASS. DEPUIS 2015'!F4/'2.2 EVOL. CLASS. DEPUIS 2015'!$B4*100</f>
        <v>108.95061728395061</v>
      </c>
      <c r="G2" s="7">
        <f>'2.2 EVOL. CLASS. DEPUIS 2015'!G4/'2.2 EVOL. CLASS. DEPUIS 2015'!$B4*100</f>
        <v>111.11111111111111</v>
      </c>
      <c r="H2" s="7">
        <f>'2.2 EVOL. CLASS. DEPUIS 2015'!H4/'2.2 EVOL. CLASS. DEPUIS 2015'!$B4*100</f>
        <v>116.82098765432099</v>
      </c>
      <c r="I2" s="7">
        <f>'2.2 EVOL. CLASS. DEPUIS 2015'!I4/'2.2 EVOL. CLASS. DEPUIS 2015'!$B4*100</f>
        <v>122.22222222222223</v>
      </c>
      <c r="J2" s="7">
        <f>'2.2 EVOL. CLASS. DEPUIS 2015'!J4/'2.2 EVOL. CLASS. DEPUIS 2015'!$B4*100</f>
        <v>125.46296296296295</v>
      </c>
      <c r="K2" s="7">
        <f>'2.2 EVOL. CLASS. DEPUIS 2015'!K4/'2.2 EVOL. CLASS. DEPUIS 2015'!$B4*100</f>
        <v>125.61728395061729</v>
      </c>
      <c r="L2" s="7">
        <f>'2.2 EVOL. CLASS. DEPUIS 2015'!L4/'2.2 EVOL. CLASS. DEPUIS 2015'!$B4*100</f>
        <v>125.15432098765432</v>
      </c>
    </row>
    <row r="3" spans="1:12" ht="28.8" x14ac:dyDescent="0.3">
      <c r="A3" s="23" t="s">
        <v>50</v>
      </c>
      <c r="B3" s="7">
        <f>'2.2 EVOL. CLASS. DEPUIS 2015'!B5/'2.2 EVOL. CLASS. DEPUIS 2015'!$B5*100</f>
        <v>100</v>
      </c>
      <c r="C3" s="7">
        <f>'2.2 EVOL. CLASS. DEPUIS 2015'!C5/'2.2 EVOL. CLASS. DEPUIS 2015'!$B5*100</f>
        <v>101.90397350993376</v>
      </c>
      <c r="D3" s="7">
        <f>'2.2 EVOL. CLASS. DEPUIS 2015'!D5/'2.2 EVOL. CLASS. DEPUIS 2015'!$B5*100</f>
        <v>107.28476821192052</v>
      </c>
      <c r="E3" s="7">
        <f>'2.2 EVOL. CLASS. DEPUIS 2015'!E5/'2.2 EVOL. CLASS. DEPUIS 2015'!$B5*100</f>
        <v>119.12251655629137</v>
      </c>
      <c r="F3" s="7">
        <f>'2.2 EVOL. CLASS. DEPUIS 2015'!F5/'2.2 EVOL. CLASS. DEPUIS 2015'!$B5*100</f>
        <v>139.0728476821192</v>
      </c>
      <c r="G3" s="7">
        <f>'2.2 EVOL. CLASS. DEPUIS 2015'!G5/'2.2 EVOL. CLASS. DEPUIS 2015'!$B5*100</f>
        <v>141.88741721854305</v>
      </c>
      <c r="H3" s="7">
        <f>'2.2 EVOL. CLASS. DEPUIS 2015'!H5/'2.2 EVOL. CLASS. DEPUIS 2015'!$B5*100</f>
        <v>143.12913907284766</v>
      </c>
      <c r="I3" s="7">
        <f>'2.2 EVOL. CLASS. DEPUIS 2015'!I5/'2.2 EVOL. CLASS. DEPUIS 2015'!$B5*100</f>
        <v>144.86754966887418</v>
      </c>
      <c r="J3" s="7">
        <f>'2.2 EVOL. CLASS. DEPUIS 2015'!J5/'2.2 EVOL. CLASS. DEPUIS 2015'!$B5*100</f>
        <v>147.35099337748346</v>
      </c>
      <c r="K3" s="7">
        <f>'2.2 EVOL. CLASS. DEPUIS 2015'!K5/'2.2 EVOL. CLASS. DEPUIS 2015'!$B5*100</f>
        <v>148.92384105960267</v>
      </c>
      <c r="L3" s="7">
        <f>'2.2 EVOL. CLASS. DEPUIS 2015'!L5/'2.2 EVOL. CLASS. DEPUIS 2015'!$B5*100</f>
        <v>153.97350993377484</v>
      </c>
    </row>
    <row r="4" spans="1:12" s="7" customFormat="1" x14ac:dyDescent="0.3">
      <c r="A4" s="23" t="s">
        <v>563</v>
      </c>
      <c r="B4" s="7" t="e">
        <f>'2.2 EVOL. CLASS. DEPUIS 2015'!B6/'2.2 EVOL. CLASS. DEPUIS 2015'!$B6*100</f>
        <v>#DIV/0!</v>
      </c>
      <c r="C4" s="7" t="e">
        <f>'2.2 EVOL. CLASS. DEPUIS 2015'!C6/'2.2 EVOL. CLASS. DEPUIS 2015'!$B6*100</f>
        <v>#DIV/0!</v>
      </c>
      <c r="D4" s="7" t="e">
        <f>'2.2 EVOL. CLASS. DEPUIS 2015'!D6/'2.2 EVOL. CLASS. DEPUIS 2015'!$B6*100</f>
        <v>#DIV/0!</v>
      </c>
      <c r="E4" s="7" t="e">
        <f>'2.2 EVOL. CLASS. DEPUIS 2015'!E6/'2.2 EVOL. CLASS. DEPUIS 2015'!$B6*100</f>
        <v>#DIV/0!</v>
      </c>
      <c r="F4" s="7" t="e">
        <f>'2.2 EVOL. CLASS. DEPUIS 2015'!F6/'2.2 EVOL. CLASS. DEPUIS 2015'!$B6*100</f>
        <v>#DIV/0!</v>
      </c>
      <c r="G4" s="7" t="e">
        <f>'2.2 EVOL. CLASS. DEPUIS 2015'!G6/'2.2 EVOL. CLASS. DEPUIS 2015'!$B6*100</f>
        <v>#DIV/0!</v>
      </c>
      <c r="H4" s="7" t="e">
        <f>'2.2 EVOL. CLASS. DEPUIS 2015'!H6/'2.2 EVOL. CLASS. DEPUIS 2015'!$B6*100</f>
        <v>#DIV/0!</v>
      </c>
      <c r="I4" s="7" t="e">
        <f>'2.2 EVOL. CLASS. DEPUIS 2015'!I6/'2.2 EVOL. CLASS. DEPUIS 2015'!$B6*100</f>
        <v>#DIV/0!</v>
      </c>
      <c r="J4" s="7" t="e">
        <f>'2.2 EVOL. CLASS. DEPUIS 2015'!J6/'2.2 EVOL. CLASS. DEPUIS 2015'!$B6*100</f>
        <v>#DIV/0!</v>
      </c>
      <c r="K4" s="7" t="e">
        <f>'2.2 EVOL. CLASS. DEPUIS 2015'!K6/'2.2 EVOL. CLASS. DEPUIS 2015'!$B6*100</f>
        <v>#DIV/0!</v>
      </c>
      <c r="L4" s="7" t="e">
        <f>'2.2 EVOL. CLASS. DEPUIS 2015'!L6/'2.2 EVOL. CLASS. DEPUIS 2015'!$B6*100</f>
        <v>#DIV/0!</v>
      </c>
    </row>
    <row r="5" spans="1:12" ht="43.2" x14ac:dyDescent="0.3">
      <c r="A5" s="23" t="s">
        <v>485</v>
      </c>
      <c r="B5" s="7">
        <f>'2.2 EVOL. CLASS. DEPUIS 2015'!B7/'2.2 EVOL. CLASS. DEPUIS 2015'!$B7*100</f>
        <v>100</v>
      </c>
      <c r="C5" s="7">
        <f>'2.2 EVOL. CLASS. DEPUIS 2015'!C7/'2.2 EVOL. CLASS. DEPUIS 2015'!$B7*100</f>
        <v>109.25925925925925</v>
      </c>
      <c r="D5" s="7">
        <f>'2.2 EVOL. CLASS. DEPUIS 2015'!D7/'2.2 EVOL. CLASS. DEPUIS 2015'!$B7*100</f>
        <v>114.81481481481481</v>
      </c>
      <c r="E5" s="7">
        <f>'2.2 EVOL. CLASS. DEPUIS 2015'!E7/'2.2 EVOL. CLASS. DEPUIS 2015'!$B7*100</f>
        <v>120.37037037037037</v>
      </c>
      <c r="F5" s="7">
        <f>'2.2 EVOL. CLASS. DEPUIS 2015'!F7/'2.2 EVOL. CLASS. DEPUIS 2015'!$B7*100</f>
        <v>116.66666666666667</v>
      </c>
      <c r="G5" s="7">
        <f>'2.2 EVOL. CLASS. DEPUIS 2015'!G7/'2.2 EVOL. CLASS. DEPUIS 2015'!$B7*100</f>
        <v>40.74074074074074</v>
      </c>
      <c r="H5" s="7">
        <f>'2.2 EVOL. CLASS. DEPUIS 2015'!H7/'2.2 EVOL. CLASS. DEPUIS 2015'!$B7*100</f>
        <v>98.148148148148152</v>
      </c>
      <c r="I5" s="7">
        <f>'2.2 EVOL. CLASS. DEPUIS 2015'!I7/'2.2 EVOL. CLASS. DEPUIS 2015'!$B7*100</f>
        <v>109.25925925925925</v>
      </c>
      <c r="J5" s="7">
        <f>'2.2 EVOL. CLASS. DEPUIS 2015'!J7/'2.2 EVOL. CLASS. DEPUIS 2015'!$B7*100</f>
        <v>103.7037037037037</v>
      </c>
      <c r="K5" s="7">
        <f>'2.2 EVOL. CLASS. DEPUIS 2015'!K7/'2.2 EVOL. CLASS. DEPUIS 2015'!$B7*100</f>
        <v>392.59259259259261</v>
      </c>
      <c r="L5" s="7">
        <f>'2.2 EVOL. CLASS. DEPUIS 2015'!L7/'2.2 EVOL. CLASS. DEPUIS 2015'!$B7*100</f>
        <v>101.85185185185186</v>
      </c>
    </row>
    <row r="6" spans="1:12" x14ac:dyDescent="0.3">
      <c r="A6" s="120" t="s">
        <v>75</v>
      </c>
      <c r="B6" s="7">
        <f>'2.2 EVOL. CLASS. DEPUIS 2015'!B8/'2.2 EVOL. CLASS. DEPUIS 2015'!$B8*100</f>
        <v>100</v>
      </c>
      <c r="C6" s="7">
        <f>'2.2 EVOL. CLASS. DEPUIS 2015'!C8/'2.2 EVOL. CLASS. DEPUIS 2015'!$B8*100</f>
        <v>102.35602094240839</v>
      </c>
      <c r="D6" s="7">
        <f>'2.2 EVOL. CLASS. DEPUIS 2015'!D8/'2.2 EVOL. CLASS. DEPUIS 2015'!$B8*100</f>
        <v>105.6020942408377</v>
      </c>
      <c r="E6" s="7">
        <f>'2.2 EVOL. CLASS. DEPUIS 2015'!E8/'2.2 EVOL. CLASS. DEPUIS 2015'!$B8*100</f>
        <v>113.76963350785341</v>
      </c>
      <c r="F6" s="7">
        <f>'2.2 EVOL. CLASS. DEPUIS 2015'!F8/'2.2 EVOL. CLASS. DEPUIS 2015'!$B8*100</f>
        <v>128.21989528795811</v>
      </c>
      <c r="G6" s="7">
        <f>'2.2 EVOL. CLASS. DEPUIS 2015'!G8/'2.2 EVOL. CLASS. DEPUIS 2015'!$B8*100</f>
        <v>128.58638743455498</v>
      </c>
      <c r="H6" s="7">
        <f>'2.2 EVOL. CLASS. DEPUIS 2015'!H8/'2.2 EVOL. CLASS. DEPUIS 2015'!$B8*100</f>
        <v>132.93193717277487</v>
      </c>
      <c r="I6" s="7">
        <f>'2.2 EVOL. CLASS. DEPUIS 2015'!I8/'2.2 EVOL. CLASS. DEPUIS 2015'!$B8*100</f>
        <v>136.1780104712042</v>
      </c>
      <c r="J6" s="7">
        <f>'2.2 EVOL. CLASS. DEPUIS 2015'!J8/'2.2 EVOL. CLASS. DEPUIS 2015'!$B8*100</f>
        <v>138.69109947643977</v>
      </c>
      <c r="K6" s="7">
        <f>'2.2 EVOL. CLASS. DEPUIS 2015'!K8/'2.2 EVOL. CLASS. DEPUIS 2015'!$B8*100</f>
        <v>148.11518324607329</v>
      </c>
      <c r="L6" s="7">
        <f>'2.2 EVOL. CLASS. DEPUIS 2015'!L8/'2.2 EVOL. CLASS. DEPUIS 2015'!$B8*100</f>
        <v>142.77486910994764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00B050"/>
  </sheetPr>
  <dimension ref="A1:L36"/>
  <sheetViews>
    <sheetView view="pageBreakPreview" topLeftCell="A10" zoomScale="90" zoomScaleNormal="100" zoomScaleSheetLayoutView="90" workbookViewId="0">
      <selection activeCell="K47" sqref="K47"/>
    </sheetView>
  </sheetViews>
  <sheetFormatPr baseColWidth="10" defaultColWidth="11.44140625" defaultRowHeight="14.4" x14ac:dyDescent="0.3"/>
  <cols>
    <col min="1" max="1" width="30.44140625" style="9" customWidth="1"/>
    <col min="2" max="12" width="11.6640625" style="9" customWidth="1"/>
    <col min="13" max="16384" width="11.44140625" style="9"/>
  </cols>
  <sheetData>
    <row r="1" spans="1:12" ht="18" x14ac:dyDescent="0.35">
      <c r="A1" s="21" t="s">
        <v>562</v>
      </c>
    </row>
    <row r="2" spans="1:12" ht="20.100000000000001" customHeight="1" x14ac:dyDescent="0.35">
      <c r="A2" s="21"/>
    </row>
    <row r="3" spans="1:12" ht="35.1" customHeight="1" x14ac:dyDescent="0.3">
      <c r="A3" s="25" t="s">
        <v>42</v>
      </c>
      <c r="B3" s="26" t="s">
        <v>43</v>
      </c>
      <c r="C3" s="26" t="s">
        <v>44</v>
      </c>
      <c r="D3" s="26" t="s">
        <v>45</v>
      </c>
      <c r="E3" s="26" t="s">
        <v>508</v>
      </c>
      <c r="F3" s="26" t="s">
        <v>509</v>
      </c>
      <c r="G3" s="26" t="s">
        <v>480</v>
      </c>
      <c r="H3" s="26" t="s">
        <v>493</v>
      </c>
      <c r="I3" s="26" t="s">
        <v>519</v>
      </c>
      <c r="J3" s="26" t="s">
        <v>527</v>
      </c>
      <c r="K3" s="26">
        <v>2024</v>
      </c>
      <c r="L3" s="26">
        <v>2025</v>
      </c>
    </row>
    <row r="4" spans="1:12" ht="35.1" customHeight="1" x14ac:dyDescent="0.3">
      <c r="A4" s="23" t="s">
        <v>73</v>
      </c>
      <c r="B4" s="27">
        <v>648</v>
      </c>
      <c r="C4" s="27">
        <v>665</v>
      </c>
      <c r="D4" s="27">
        <v>659</v>
      </c>
      <c r="E4" s="27">
        <v>669</v>
      </c>
      <c r="F4" s="27">
        <v>706</v>
      </c>
      <c r="G4" s="27">
        <v>720</v>
      </c>
      <c r="H4" s="27">
        <v>757</v>
      </c>
      <c r="I4" s="27">
        <v>792</v>
      </c>
      <c r="J4" s="27">
        <v>813</v>
      </c>
      <c r="K4" s="27">
        <f>767+47</f>
        <v>814</v>
      </c>
      <c r="L4" s="27">
        <f>767+44</f>
        <v>811</v>
      </c>
    </row>
    <row r="5" spans="1:12" ht="35.1" customHeight="1" x14ac:dyDescent="0.3">
      <c r="A5" s="23" t="s">
        <v>50</v>
      </c>
      <c r="B5" s="27">
        <v>1208</v>
      </c>
      <c r="C5" s="27">
        <v>1231</v>
      </c>
      <c r="D5" s="27">
        <v>1296</v>
      </c>
      <c r="E5" s="27">
        <v>1439</v>
      </c>
      <c r="F5" s="27">
        <v>1680</v>
      </c>
      <c r="G5" s="27">
        <v>1714</v>
      </c>
      <c r="H5" s="27">
        <v>1729</v>
      </c>
      <c r="I5" s="27">
        <v>1750</v>
      </c>
      <c r="J5" s="27">
        <v>1780</v>
      </c>
      <c r="K5" s="27">
        <v>1799</v>
      </c>
      <c r="L5" s="27">
        <f>1782+78</f>
        <v>1860</v>
      </c>
    </row>
    <row r="6" spans="1:12" ht="35.1" customHeight="1" x14ac:dyDescent="0.3">
      <c r="A6" s="148" t="s">
        <v>537</v>
      </c>
      <c r="B6" s="146"/>
      <c r="C6" s="146"/>
      <c r="D6" s="146"/>
      <c r="E6" s="146"/>
      <c r="F6" s="146"/>
      <c r="G6" s="146"/>
      <c r="H6" s="146"/>
      <c r="I6" s="146"/>
      <c r="J6" s="146"/>
      <c r="K6" s="27">
        <v>4</v>
      </c>
      <c r="L6" s="27">
        <f>1+0</f>
        <v>1</v>
      </c>
    </row>
    <row r="7" spans="1:12" ht="35.1" customHeight="1" x14ac:dyDescent="0.3">
      <c r="A7" s="23" t="s">
        <v>485</v>
      </c>
      <c r="B7" s="27">
        <v>54</v>
      </c>
      <c r="C7" s="27">
        <v>59</v>
      </c>
      <c r="D7" s="27">
        <v>62</v>
      </c>
      <c r="E7" s="27">
        <v>65</v>
      </c>
      <c r="F7" s="27">
        <v>63</v>
      </c>
      <c r="G7" s="27">
        <v>22</v>
      </c>
      <c r="H7" s="27">
        <v>53</v>
      </c>
      <c r="I7" s="27">
        <v>59</v>
      </c>
      <c r="J7" s="27">
        <v>56</v>
      </c>
      <c r="K7" s="27">
        <v>212</v>
      </c>
      <c r="L7" s="27">
        <f>54+1</f>
        <v>55</v>
      </c>
    </row>
    <row r="8" spans="1:12" ht="35.1" customHeight="1" x14ac:dyDescent="0.3">
      <c r="A8" s="120" t="s">
        <v>75</v>
      </c>
      <c r="B8" s="24">
        <v>1910</v>
      </c>
      <c r="C8" s="24">
        <v>1955</v>
      </c>
      <c r="D8" s="24">
        <v>2017</v>
      </c>
      <c r="E8" s="24">
        <v>2173</v>
      </c>
      <c r="F8" s="24">
        <v>2449</v>
      </c>
      <c r="G8" s="24">
        <v>2456</v>
      </c>
      <c r="H8" s="24">
        <v>2539</v>
      </c>
      <c r="I8" s="24">
        <v>2601</v>
      </c>
      <c r="J8" s="24">
        <v>2649</v>
      </c>
      <c r="K8" s="24">
        <f>SUM(K4:K7)</f>
        <v>2829</v>
      </c>
      <c r="L8" s="24">
        <f>SUM(L4:L7)</f>
        <v>2727</v>
      </c>
    </row>
    <row r="9" spans="1:12" x14ac:dyDescent="0.3">
      <c r="A9" s="139" t="s">
        <v>400</v>
      </c>
      <c r="B9" s="68"/>
      <c r="C9" s="68"/>
      <c r="D9" s="68"/>
      <c r="E9" s="68"/>
      <c r="F9" s="68"/>
      <c r="G9" s="68"/>
      <c r="H9" s="115"/>
      <c r="I9" s="147"/>
      <c r="J9" s="147"/>
    </row>
    <row r="10" spans="1:12" s="6" customFormat="1" x14ac:dyDescent="0.3">
      <c r="A10" s="122" t="s">
        <v>510</v>
      </c>
      <c r="B10" s="123"/>
      <c r="C10" s="123"/>
      <c r="D10" s="123"/>
      <c r="E10" s="123"/>
      <c r="F10" s="123"/>
      <c r="G10" s="123"/>
      <c r="H10" s="123"/>
      <c r="I10" s="147"/>
      <c r="J10" s="147"/>
    </row>
    <row r="11" spans="1:12" s="6" customFormat="1" x14ac:dyDescent="0.3">
      <c r="A11" s="122" t="s">
        <v>511</v>
      </c>
      <c r="B11" s="123"/>
      <c r="C11" s="123"/>
      <c r="D11" s="123"/>
      <c r="E11" s="123"/>
      <c r="F11" s="123"/>
      <c r="G11" s="123"/>
      <c r="H11" s="123"/>
      <c r="I11" s="147"/>
      <c r="J11" s="147"/>
    </row>
    <row r="12" spans="1:12" s="6" customFormat="1" x14ac:dyDescent="0.3">
      <c r="A12" s="22"/>
      <c r="B12" s="8"/>
      <c r="C12" s="8"/>
      <c r="D12" s="8"/>
      <c r="E12" s="8"/>
      <c r="F12" s="8"/>
      <c r="G12" s="8"/>
      <c r="H12" s="8"/>
      <c r="I12" s="8"/>
      <c r="J12" s="9"/>
    </row>
    <row r="17" spans="1:12" ht="25.8" x14ac:dyDescent="0.5">
      <c r="A17" s="13"/>
    </row>
    <row r="31" spans="1:12" ht="30" customHeight="1" x14ac:dyDescent="0.3">
      <c r="A31" s="171" t="s">
        <v>558</v>
      </c>
      <c r="B31" s="171"/>
      <c r="C31" s="171"/>
      <c r="D31" s="171"/>
      <c r="E31" s="171"/>
      <c r="F31" s="171"/>
      <c r="G31" s="171"/>
      <c r="H31" s="171"/>
      <c r="I31" s="171"/>
      <c r="J31" s="171"/>
      <c r="K31" s="171"/>
      <c r="L31" s="171"/>
    </row>
    <row r="32" spans="1:12" ht="15" customHeight="1" x14ac:dyDescent="0.3">
      <c r="A32" s="29"/>
      <c r="B32" s="29"/>
      <c r="C32" s="29"/>
      <c r="D32" s="29"/>
      <c r="E32" s="29"/>
      <c r="F32" s="29"/>
      <c r="G32" s="29"/>
      <c r="H32" s="29"/>
      <c r="I32" s="29"/>
      <c r="J32" s="29"/>
      <c r="K32" s="29"/>
      <c r="L32" s="29"/>
    </row>
    <row r="36" spans="1:1" x14ac:dyDescent="0.3">
      <c r="A36" s="69"/>
    </row>
  </sheetData>
  <mergeCells count="1">
    <mergeCell ref="A31:L31"/>
  </mergeCells>
  <printOptions horizontalCentered="1"/>
  <pageMargins left="0.15748031496062992" right="0.15748031496062992" top="0.19685039370078741" bottom="0.15748031496062992" header="0.15748031496062992" footer="0.15748031496062992"/>
  <pageSetup paperSize="9" scale="75" orientation="landscape" r:id="rId1"/>
  <headerFooter>
    <oddFooter>&amp;R&amp;9Page &amp;P/&amp;N</odd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rgb="FF00B050"/>
  </sheetPr>
  <dimension ref="A1:Y38"/>
  <sheetViews>
    <sheetView view="pageBreakPreview" zoomScale="70" zoomScaleNormal="100" zoomScaleSheetLayoutView="70" zoomScalePageLayoutView="70" workbookViewId="0">
      <selection activeCell="J18" sqref="J18"/>
    </sheetView>
  </sheetViews>
  <sheetFormatPr baseColWidth="10" defaultColWidth="11.44140625" defaultRowHeight="14.4" x14ac:dyDescent="0.3"/>
  <cols>
    <col min="1" max="1" width="47.33203125" style="9" customWidth="1"/>
    <col min="2" max="2" width="9.109375" style="9" customWidth="1"/>
    <col min="3" max="5" width="8.44140625" style="9" customWidth="1"/>
    <col min="6" max="6" width="11.44140625" style="9" customWidth="1"/>
    <col min="7" max="14" width="8.44140625" style="9" customWidth="1"/>
    <col min="15" max="15" width="10.109375" style="9" customWidth="1"/>
    <col min="16" max="16" width="11" style="9" customWidth="1"/>
    <col min="17" max="20" width="8.44140625" style="9" customWidth="1"/>
    <col min="21" max="16384" width="11.44140625" style="9"/>
  </cols>
  <sheetData>
    <row r="1" spans="1:25" s="7" customFormat="1" ht="23.4" x14ac:dyDescent="0.3">
      <c r="A1" s="150" t="s">
        <v>619</v>
      </c>
      <c r="B1" s="72"/>
      <c r="C1" s="73"/>
      <c r="D1" s="72"/>
      <c r="E1" s="74"/>
      <c r="F1" s="72"/>
      <c r="G1" s="72"/>
      <c r="H1" s="75"/>
      <c r="I1" s="75"/>
      <c r="J1" s="75"/>
      <c r="K1" s="75"/>
      <c r="L1" s="75"/>
      <c r="M1" s="75"/>
      <c r="N1" s="75"/>
      <c r="O1" s="75"/>
      <c r="P1" s="75"/>
      <c r="Q1" s="75"/>
      <c r="R1" s="75"/>
      <c r="S1" s="75"/>
      <c r="T1" s="75"/>
      <c r="U1" s="75"/>
      <c r="V1" s="75"/>
      <c r="W1" s="75"/>
      <c r="X1" s="75"/>
      <c r="Y1" s="75"/>
    </row>
    <row r="3" spans="1:25" ht="60" customHeight="1" x14ac:dyDescent="0.3">
      <c r="A3" s="121" t="s">
        <v>85</v>
      </c>
      <c r="B3" s="121" t="s">
        <v>12</v>
      </c>
      <c r="C3" s="121" t="s">
        <v>13</v>
      </c>
      <c r="D3" s="121" t="s">
        <v>14</v>
      </c>
      <c r="E3" s="121" t="s">
        <v>15</v>
      </c>
      <c r="F3" s="124" t="s">
        <v>504</v>
      </c>
      <c r="G3" s="121" t="s">
        <v>16</v>
      </c>
      <c r="H3" s="121" t="s">
        <v>17</v>
      </c>
      <c r="I3" s="121" t="s">
        <v>18</v>
      </c>
      <c r="J3" s="121" t="s">
        <v>19</v>
      </c>
      <c r="K3" s="121" t="s">
        <v>20</v>
      </c>
      <c r="L3" s="121" t="s">
        <v>538</v>
      </c>
      <c r="M3" s="124" t="s">
        <v>505</v>
      </c>
      <c r="N3" s="121" t="s">
        <v>506</v>
      </c>
      <c r="O3" s="124" t="s">
        <v>507</v>
      </c>
      <c r="P3" s="121" t="s">
        <v>463</v>
      </c>
      <c r="Q3" s="121" t="s">
        <v>464</v>
      </c>
      <c r="R3" s="121" t="s">
        <v>543</v>
      </c>
      <c r="S3" s="121" t="s">
        <v>518</v>
      </c>
      <c r="T3" s="121" t="s">
        <v>517</v>
      </c>
    </row>
    <row r="4" spans="1:25" ht="27.75" customHeight="1" x14ac:dyDescent="0.3">
      <c r="A4" s="7" t="s">
        <v>541</v>
      </c>
      <c r="B4" s="125">
        <v>7</v>
      </c>
      <c r="C4" s="125">
        <v>93</v>
      </c>
      <c r="D4" s="125">
        <v>117</v>
      </c>
      <c r="E4" s="125">
        <v>116</v>
      </c>
      <c r="F4" s="125">
        <v>333</v>
      </c>
      <c r="G4" s="125">
        <v>154</v>
      </c>
      <c r="H4" s="125">
        <v>91</v>
      </c>
      <c r="I4" s="125">
        <v>118</v>
      </c>
      <c r="J4" s="125">
        <v>95</v>
      </c>
      <c r="K4" s="125">
        <v>102</v>
      </c>
      <c r="L4" s="125">
        <v>0</v>
      </c>
      <c r="M4" s="125">
        <v>560</v>
      </c>
      <c r="N4" s="125">
        <v>0</v>
      </c>
      <c r="O4" s="125">
        <v>893</v>
      </c>
      <c r="P4" s="125">
        <v>10</v>
      </c>
      <c r="Q4" s="125">
        <v>22</v>
      </c>
      <c r="R4" s="125">
        <v>0</v>
      </c>
      <c r="S4" s="125">
        <v>0</v>
      </c>
      <c r="T4" s="125">
        <v>32</v>
      </c>
    </row>
    <row r="5" spans="1:25" ht="27.75" customHeight="1" x14ac:dyDescent="0.3">
      <c r="A5" s="7" t="s">
        <v>542</v>
      </c>
      <c r="B5" s="125">
        <v>0</v>
      </c>
      <c r="C5" s="125">
        <v>664</v>
      </c>
      <c r="D5" s="125">
        <v>696</v>
      </c>
      <c r="E5" s="125">
        <v>767</v>
      </c>
      <c r="F5" s="125">
        <v>2127</v>
      </c>
      <c r="G5" s="125">
        <v>813</v>
      </c>
      <c r="H5" s="125">
        <v>847</v>
      </c>
      <c r="I5" s="125">
        <v>795</v>
      </c>
      <c r="J5" s="125">
        <v>712</v>
      </c>
      <c r="K5" s="125">
        <v>693</v>
      </c>
      <c r="L5" s="125">
        <v>0</v>
      </c>
      <c r="M5" s="125">
        <v>3860</v>
      </c>
      <c r="N5" s="125">
        <v>35</v>
      </c>
      <c r="O5" s="125">
        <v>6022</v>
      </c>
      <c r="P5" s="125">
        <v>91</v>
      </c>
      <c r="Q5" s="125">
        <v>211</v>
      </c>
      <c r="R5" s="125">
        <v>0</v>
      </c>
      <c r="S5" s="125">
        <v>5</v>
      </c>
      <c r="T5" s="125">
        <v>307</v>
      </c>
    </row>
    <row r="6" spans="1:25" ht="27.75" customHeight="1" x14ac:dyDescent="0.3">
      <c r="A6" s="7" t="s">
        <v>513</v>
      </c>
      <c r="B6" s="125">
        <v>7</v>
      </c>
      <c r="C6" s="125">
        <v>607</v>
      </c>
      <c r="D6" s="125">
        <v>683</v>
      </c>
      <c r="E6" s="125">
        <v>733</v>
      </c>
      <c r="F6" s="125">
        <v>2030</v>
      </c>
      <c r="G6" s="125">
        <v>643</v>
      </c>
      <c r="H6" s="125">
        <v>668</v>
      </c>
      <c r="I6" s="125">
        <v>748</v>
      </c>
      <c r="J6" s="125">
        <v>614</v>
      </c>
      <c r="K6" s="125">
        <v>544</v>
      </c>
      <c r="L6" s="125">
        <v>0</v>
      </c>
      <c r="M6" s="125">
        <v>3217</v>
      </c>
      <c r="N6" s="125">
        <v>46</v>
      </c>
      <c r="O6" s="125">
        <v>5293</v>
      </c>
      <c r="P6" s="125">
        <v>90</v>
      </c>
      <c r="Q6" s="125">
        <v>189</v>
      </c>
      <c r="R6" s="125">
        <v>0</v>
      </c>
      <c r="S6" s="125">
        <v>6</v>
      </c>
      <c r="T6" s="125">
        <v>285</v>
      </c>
    </row>
    <row r="7" spans="1:25" ht="27.75" customHeight="1" x14ac:dyDescent="0.3">
      <c r="A7" s="7" t="s">
        <v>528</v>
      </c>
      <c r="B7" s="125">
        <v>0</v>
      </c>
      <c r="C7" s="125">
        <v>379</v>
      </c>
      <c r="D7" s="125">
        <v>389</v>
      </c>
      <c r="E7" s="125">
        <v>472</v>
      </c>
      <c r="F7" s="125">
        <v>1240</v>
      </c>
      <c r="G7" s="125">
        <v>442</v>
      </c>
      <c r="H7" s="125">
        <v>427</v>
      </c>
      <c r="I7" s="125">
        <v>390</v>
      </c>
      <c r="J7" s="125">
        <v>349</v>
      </c>
      <c r="K7" s="125">
        <v>378</v>
      </c>
      <c r="L7" s="125">
        <v>7</v>
      </c>
      <c r="M7" s="125">
        <v>1993</v>
      </c>
      <c r="N7" s="125">
        <v>60</v>
      </c>
      <c r="O7" s="125">
        <v>3293</v>
      </c>
      <c r="P7" s="125">
        <v>54</v>
      </c>
      <c r="Q7" s="125">
        <v>121</v>
      </c>
      <c r="R7" s="125">
        <v>1</v>
      </c>
      <c r="S7" s="125">
        <v>5</v>
      </c>
      <c r="T7" s="125">
        <v>181</v>
      </c>
    </row>
    <row r="8" spans="1:25" ht="27.75" customHeight="1" x14ac:dyDescent="0.3">
      <c r="A8" s="7" t="s">
        <v>459</v>
      </c>
      <c r="B8" s="125">
        <v>8</v>
      </c>
      <c r="C8" s="125">
        <v>228</v>
      </c>
      <c r="D8" s="125">
        <v>253</v>
      </c>
      <c r="E8" s="125">
        <v>251</v>
      </c>
      <c r="F8" s="125">
        <v>740</v>
      </c>
      <c r="G8" s="125">
        <v>275</v>
      </c>
      <c r="H8" s="125">
        <v>243</v>
      </c>
      <c r="I8" s="125">
        <v>236</v>
      </c>
      <c r="J8" s="125">
        <v>227</v>
      </c>
      <c r="K8" s="125">
        <v>240</v>
      </c>
      <c r="L8" s="125">
        <v>0</v>
      </c>
      <c r="M8" s="125">
        <v>1221</v>
      </c>
      <c r="N8" s="125">
        <v>40</v>
      </c>
      <c r="O8" s="125">
        <v>2001</v>
      </c>
      <c r="P8" s="125">
        <v>33</v>
      </c>
      <c r="Q8" s="125">
        <v>78</v>
      </c>
      <c r="R8" s="125">
        <v>0</v>
      </c>
      <c r="S8" s="125">
        <v>4</v>
      </c>
      <c r="T8" s="125">
        <v>115</v>
      </c>
    </row>
    <row r="9" spans="1:25" ht="27.75" customHeight="1" x14ac:dyDescent="0.3">
      <c r="A9" s="7" t="s">
        <v>529</v>
      </c>
      <c r="B9" s="125">
        <v>2</v>
      </c>
      <c r="C9" s="125">
        <v>378</v>
      </c>
      <c r="D9" s="125">
        <v>440</v>
      </c>
      <c r="E9" s="125">
        <v>483</v>
      </c>
      <c r="F9" s="125">
        <v>1303</v>
      </c>
      <c r="G9" s="125">
        <v>536</v>
      </c>
      <c r="H9" s="125">
        <v>483</v>
      </c>
      <c r="I9" s="125">
        <v>460</v>
      </c>
      <c r="J9" s="125">
        <v>454</v>
      </c>
      <c r="K9" s="125">
        <v>414</v>
      </c>
      <c r="L9" s="125">
        <v>0</v>
      </c>
      <c r="M9" s="125">
        <v>2347</v>
      </c>
      <c r="N9" s="125">
        <v>45</v>
      </c>
      <c r="O9" s="125">
        <v>3695</v>
      </c>
      <c r="P9" s="125">
        <v>58</v>
      </c>
      <c r="Q9" s="125">
        <v>145</v>
      </c>
      <c r="R9" s="125">
        <v>0</v>
      </c>
      <c r="S9" s="125">
        <v>4</v>
      </c>
      <c r="T9" s="125">
        <v>207</v>
      </c>
    </row>
    <row r="10" spans="1:25" ht="27.75" customHeight="1" x14ac:dyDescent="0.3">
      <c r="A10" s="7" t="s">
        <v>431</v>
      </c>
      <c r="B10" s="125">
        <v>15</v>
      </c>
      <c r="C10" s="125">
        <v>279</v>
      </c>
      <c r="D10" s="125">
        <v>410</v>
      </c>
      <c r="E10" s="125">
        <v>404</v>
      </c>
      <c r="F10" s="125">
        <v>1108</v>
      </c>
      <c r="G10" s="125">
        <v>388</v>
      </c>
      <c r="H10" s="125">
        <v>458</v>
      </c>
      <c r="I10" s="125">
        <v>434</v>
      </c>
      <c r="J10" s="125">
        <v>354</v>
      </c>
      <c r="K10" s="125">
        <v>398</v>
      </c>
      <c r="L10" s="125">
        <v>0</v>
      </c>
      <c r="M10" s="125">
        <v>2032</v>
      </c>
      <c r="N10" s="125">
        <v>12</v>
      </c>
      <c r="O10" s="125">
        <v>3152</v>
      </c>
      <c r="P10" s="125">
        <v>53</v>
      </c>
      <c r="Q10" s="125">
        <v>126</v>
      </c>
      <c r="R10" s="125">
        <v>0</v>
      </c>
      <c r="S10" s="125">
        <v>2</v>
      </c>
      <c r="T10" s="125">
        <v>181</v>
      </c>
    </row>
    <row r="11" spans="1:25" s="6" customFormat="1" ht="27.75" customHeight="1" x14ac:dyDescent="0.3">
      <c r="A11" s="7" t="s">
        <v>434</v>
      </c>
      <c r="B11" s="125">
        <v>6</v>
      </c>
      <c r="C11" s="125">
        <v>454</v>
      </c>
      <c r="D11" s="125">
        <v>590</v>
      </c>
      <c r="E11" s="125">
        <v>690</v>
      </c>
      <c r="F11" s="125">
        <v>1740</v>
      </c>
      <c r="G11" s="125">
        <v>579</v>
      </c>
      <c r="H11" s="125">
        <v>657</v>
      </c>
      <c r="I11" s="125">
        <v>546</v>
      </c>
      <c r="J11" s="125">
        <v>547</v>
      </c>
      <c r="K11" s="125">
        <v>552</v>
      </c>
      <c r="L11" s="125">
        <v>0</v>
      </c>
      <c r="M11" s="125">
        <v>2881</v>
      </c>
      <c r="N11" s="125">
        <v>51</v>
      </c>
      <c r="O11" s="125">
        <v>4672</v>
      </c>
      <c r="P11" s="125">
        <v>81</v>
      </c>
      <c r="Q11" s="125">
        <v>176</v>
      </c>
      <c r="R11" s="125">
        <v>0</v>
      </c>
      <c r="S11" s="125">
        <v>7</v>
      </c>
      <c r="T11" s="125">
        <v>264</v>
      </c>
    </row>
    <row r="12" spans="1:25" s="6" customFormat="1" ht="27.75" customHeight="1" x14ac:dyDescent="0.3">
      <c r="A12" s="7" t="s">
        <v>444</v>
      </c>
      <c r="B12" s="125">
        <v>0</v>
      </c>
      <c r="C12" s="125">
        <v>711</v>
      </c>
      <c r="D12" s="125">
        <v>810</v>
      </c>
      <c r="E12" s="125">
        <v>822</v>
      </c>
      <c r="F12" s="125">
        <v>2343</v>
      </c>
      <c r="G12" s="125">
        <v>875</v>
      </c>
      <c r="H12" s="125">
        <v>861</v>
      </c>
      <c r="I12" s="125">
        <v>867</v>
      </c>
      <c r="J12" s="125">
        <v>774</v>
      </c>
      <c r="K12" s="125">
        <v>784</v>
      </c>
      <c r="L12" s="125">
        <v>0</v>
      </c>
      <c r="M12" s="125">
        <v>4161</v>
      </c>
      <c r="N12" s="125">
        <v>62</v>
      </c>
      <c r="O12" s="125">
        <v>6566</v>
      </c>
      <c r="P12" s="125">
        <v>102</v>
      </c>
      <c r="Q12" s="125">
        <v>250</v>
      </c>
      <c r="R12" s="125">
        <v>0</v>
      </c>
      <c r="S12" s="125">
        <v>6</v>
      </c>
      <c r="T12" s="125">
        <v>358</v>
      </c>
    </row>
    <row r="13" spans="1:25" s="6" customFormat="1" ht="27.75" customHeight="1" x14ac:dyDescent="0.3">
      <c r="A13" s="7" t="s">
        <v>437</v>
      </c>
      <c r="B13" s="125">
        <v>3</v>
      </c>
      <c r="C13" s="125">
        <v>617</v>
      </c>
      <c r="D13" s="125">
        <v>823</v>
      </c>
      <c r="E13" s="125">
        <v>840</v>
      </c>
      <c r="F13" s="125">
        <v>2283</v>
      </c>
      <c r="G13" s="125">
        <v>755</v>
      </c>
      <c r="H13" s="125">
        <v>755</v>
      </c>
      <c r="I13" s="125">
        <v>784</v>
      </c>
      <c r="J13" s="125">
        <v>702</v>
      </c>
      <c r="K13" s="125">
        <v>647</v>
      </c>
      <c r="L13" s="125">
        <v>0</v>
      </c>
      <c r="M13" s="125">
        <v>3643</v>
      </c>
      <c r="N13" s="125">
        <v>38</v>
      </c>
      <c r="O13" s="125">
        <v>5964</v>
      </c>
      <c r="P13" s="125">
        <v>96</v>
      </c>
      <c r="Q13" s="125">
        <v>216</v>
      </c>
      <c r="R13" s="125">
        <v>0</v>
      </c>
      <c r="S13" s="125">
        <v>5</v>
      </c>
      <c r="T13" s="125">
        <v>317</v>
      </c>
    </row>
    <row r="14" spans="1:25" ht="27.75" customHeight="1" x14ac:dyDescent="0.3">
      <c r="A14" s="7" t="s">
        <v>514</v>
      </c>
      <c r="B14" s="125">
        <v>7</v>
      </c>
      <c r="C14" s="125">
        <v>424</v>
      </c>
      <c r="D14" s="125">
        <v>490</v>
      </c>
      <c r="E14" s="125">
        <v>499</v>
      </c>
      <c r="F14" s="125">
        <v>1420</v>
      </c>
      <c r="G14" s="125">
        <v>553</v>
      </c>
      <c r="H14" s="125">
        <v>510</v>
      </c>
      <c r="I14" s="125">
        <v>493</v>
      </c>
      <c r="J14" s="125">
        <v>472</v>
      </c>
      <c r="K14" s="125">
        <v>417</v>
      </c>
      <c r="L14" s="125">
        <v>0</v>
      </c>
      <c r="M14" s="125">
        <v>2445</v>
      </c>
      <c r="N14" s="125">
        <v>53</v>
      </c>
      <c r="O14" s="125">
        <v>3918</v>
      </c>
      <c r="P14" s="125">
        <v>64</v>
      </c>
      <c r="Q14" s="125">
        <v>152</v>
      </c>
      <c r="R14" s="125">
        <v>0</v>
      </c>
      <c r="S14" s="125">
        <v>4</v>
      </c>
      <c r="T14" s="125">
        <v>220</v>
      </c>
    </row>
    <row r="15" spans="1:25" ht="27.75" customHeight="1" x14ac:dyDescent="0.3">
      <c r="A15" s="7" t="s">
        <v>515</v>
      </c>
      <c r="B15" s="125">
        <v>4</v>
      </c>
      <c r="C15" s="125">
        <v>489</v>
      </c>
      <c r="D15" s="125">
        <v>671</v>
      </c>
      <c r="E15" s="125">
        <v>689</v>
      </c>
      <c r="F15" s="125">
        <v>1853</v>
      </c>
      <c r="G15" s="125">
        <v>657</v>
      </c>
      <c r="H15" s="125">
        <v>628</v>
      </c>
      <c r="I15" s="125">
        <v>628</v>
      </c>
      <c r="J15" s="125">
        <v>584</v>
      </c>
      <c r="K15" s="125">
        <v>605</v>
      </c>
      <c r="L15" s="125">
        <v>0</v>
      </c>
      <c r="M15" s="125">
        <v>3102</v>
      </c>
      <c r="N15" s="125">
        <v>61</v>
      </c>
      <c r="O15" s="125">
        <v>5016</v>
      </c>
      <c r="P15" s="125">
        <v>79</v>
      </c>
      <c r="Q15" s="125">
        <v>174</v>
      </c>
      <c r="R15" s="125">
        <v>0</v>
      </c>
      <c r="S15" s="125">
        <v>7</v>
      </c>
      <c r="T15" s="125">
        <v>260</v>
      </c>
    </row>
    <row r="16" spans="1:25" ht="21" customHeight="1" x14ac:dyDescent="0.3">
      <c r="A16" s="126" t="s">
        <v>516</v>
      </c>
      <c r="B16" s="127">
        <v>59</v>
      </c>
      <c r="C16" s="127">
        <v>5323</v>
      </c>
      <c r="D16" s="127">
        <v>6372</v>
      </c>
      <c r="E16" s="127">
        <v>6766</v>
      </c>
      <c r="F16" s="127">
        <v>18520</v>
      </c>
      <c r="G16" s="127">
        <v>6670</v>
      </c>
      <c r="H16" s="127">
        <v>6628</v>
      </c>
      <c r="I16" s="127">
        <v>6499</v>
      </c>
      <c r="J16" s="127">
        <v>5884</v>
      </c>
      <c r="K16" s="127">
        <v>5774</v>
      </c>
      <c r="L16" s="127">
        <v>7</v>
      </c>
      <c r="M16" s="127">
        <v>31462</v>
      </c>
      <c r="N16" s="127">
        <v>503</v>
      </c>
      <c r="O16" s="127">
        <v>50485</v>
      </c>
      <c r="P16" s="127">
        <v>811</v>
      </c>
      <c r="Q16" s="127">
        <v>1860</v>
      </c>
      <c r="R16" s="127">
        <v>1</v>
      </c>
      <c r="S16" s="127">
        <v>55</v>
      </c>
      <c r="T16" s="127">
        <v>2727</v>
      </c>
    </row>
    <row r="18" spans="1:25" s="7" customFormat="1" x14ac:dyDescent="0.3">
      <c r="A18" s="172" t="s">
        <v>540</v>
      </c>
      <c r="B18" s="172"/>
      <c r="C18" s="172"/>
      <c r="D18" s="82"/>
      <c r="E18" s="54"/>
      <c r="F18" s="82"/>
      <c r="G18" s="82"/>
      <c r="H18" s="83"/>
      <c r="I18" s="83"/>
      <c r="J18" s="83"/>
      <c r="K18" s="83"/>
      <c r="L18" s="83"/>
      <c r="M18" s="83"/>
      <c r="N18" s="83"/>
      <c r="O18" s="83"/>
      <c r="P18" s="83"/>
      <c r="Q18" s="83"/>
      <c r="R18" s="83"/>
      <c r="S18" s="83"/>
      <c r="T18" s="83"/>
      <c r="U18" s="83"/>
      <c r="V18" s="83"/>
      <c r="W18" s="83"/>
      <c r="X18" s="83"/>
      <c r="Y18" s="83"/>
    </row>
    <row r="19" spans="1:25" ht="25.8" x14ac:dyDescent="0.5">
      <c r="A19" s="13"/>
    </row>
    <row r="33" spans="1:13" ht="30" customHeight="1" x14ac:dyDescent="0.3">
      <c r="A33" s="170"/>
      <c r="B33" s="170"/>
      <c r="C33" s="170"/>
      <c r="D33" s="170"/>
      <c r="E33" s="170"/>
      <c r="F33" s="170"/>
      <c r="G33" s="170"/>
      <c r="H33" s="170"/>
      <c r="I33" s="170"/>
      <c r="J33" s="170"/>
      <c r="K33" s="170"/>
      <c r="L33" s="144"/>
      <c r="M33" s="70"/>
    </row>
    <row r="34" spans="1:13" ht="15" customHeight="1" x14ac:dyDescent="0.3">
      <c r="A34" s="29"/>
      <c r="B34" s="29"/>
      <c r="C34" s="29"/>
      <c r="D34" s="29"/>
      <c r="E34" s="29"/>
      <c r="F34" s="29"/>
      <c r="G34" s="29"/>
      <c r="H34" s="29"/>
      <c r="I34" s="29"/>
      <c r="J34" s="29"/>
      <c r="K34" s="29"/>
      <c r="L34" s="29"/>
      <c r="M34" s="29"/>
    </row>
    <row r="38" spans="1:13" x14ac:dyDescent="0.3">
      <c r="A38" s="69"/>
    </row>
  </sheetData>
  <mergeCells count="2">
    <mergeCell ref="A33:K33"/>
    <mergeCell ref="A18:C18"/>
  </mergeCells>
  <printOptions horizontalCentered="1"/>
  <pageMargins left="0.15748031496062992" right="0.15748031496062992" top="0.19685039370078741" bottom="0.15748031496062992" header="0.15748031496062992" footer="0.15748031496062992"/>
  <pageSetup paperSize="9" scale="53" orientation="landscape" r:id="rId1"/>
  <headerFooter>
    <oddFooter>&amp;R&amp;9Page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9</vt:i4>
      </vt:variant>
    </vt:vector>
  </HeadingPairs>
  <TitlesOfParts>
    <vt:vector size="23" baseType="lpstr">
      <vt:lpstr>3.1 EFFECTIFS ETABLISSEMENT (2</vt:lpstr>
      <vt:lpstr>PAGE DE GARDE ET SOMMAIRE</vt:lpstr>
      <vt:lpstr>1.1 EFFECTIFS 1ER DEGRE</vt:lpstr>
      <vt:lpstr>1.2 EFF. PAR CYCLE ET CLASSE</vt:lpstr>
      <vt:lpstr>2,1 Données Travaillées</vt:lpstr>
      <vt:lpstr>2.1 EVOL. EFF. DEPUIS 2015</vt:lpstr>
      <vt:lpstr>2,2 Données Travaillées</vt:lpstr>
      <vt:lpstr>2.2 EVOL. CLASS. DEPUIS 2015</vt:lpstr>
      <vt:lpstr>3.1 EFFECTIFS PAR CIRCONSCRIPTI</vt:lpstr>
      <vt:lpstr>3.2 EFFECTIFS PAR COMMUNE</vt:lpstr>
      <vt:lpstr>3.3 CATOGRAPHIE EVO PAR COMMUNE</vt:lpstr>
      <vt:lpstr>3.4 EFFECTIFS ETS PUBLICS</vt:lpstr>
      <vt:lpstr>3.5 EFFECTIFS ETS PRIVES</vt:lpstr>
      <vt:lpstr>4. CHAMP ET GLOSSAIRE</vt:lpstr>
      <vt:lpstr>'3.1 EFFECTIFS ETABLISSEMENT (2'!Impression_des_titres</vt:lpstr>
      <vt:lpstr>'3.4 EFFECTIFS ETS PUBLICS'!Impression_des_titres</vt:lpstr>
      <vt:lpstr>'2.1 EVOL. EFF. DEPUIS 2015'!Zone_d_impression</vt:lpstr>
      <vt:lpstr>'2.2 EVOL. CLASS. DEPUIS 2015'!Zone_d_impression</vt:lpstr>
      <vt:lpstr>'3.1 EFFECTIFS ETABLISSEMENT (2'!Zone_d_impression</vt:lpstr>
      <vt:lpstr>'3.1 EFFECTIFS PAR CIRCONSCRIPTI'!Zone_d_impression</vt:lpstr>
      <vt:lpstr>'3.2 EFFECTIFS PAR COMMUNE'!Zone_d_impression</vt:lpstr>
      <vt:lpstr>'3.3 CATOGRAPHIE EVO PAR COMMUNE'!Zone_d_impression</vt:lpstr>
      <vt:lpstr>'3.5 EFFECTIFS ETS PRIVES'!Zone_d_impression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kvincent</dc:creator>
  <cp:lastModifiedBy>Yoann LAMBALLE</cp:lastModifiedBy>
  <cp:lastPrinted>2025-11-04T15:08:10Z</cp:lastPrinted>
  <dcterms:created xsi:type="dcterms:W3CDTF">2017-10-10T18:36:20Z</dcterms:created>
  <dcterms:modified xsi:type="dcterms:W3CDTF">2025-11-04T15:08:54Z</dcterms:modified>
</cp:coreProperties>
</file>